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88" windowWidth="21636" windowHeight="5148" activeTab="6"/>
  </bookViews>
  <sheets>
    <sheet name="สรุป" sheetId="1" r:id="rId1"/>
    <sheet name="นักเรียนสาธิต" sheetId="2" r:id="rId2"/>
    <sheet name="ปกติ-ตรี" sheetId="3" r:id="rId3"/>
    <sheet name="ส-อา-ตรี" sheetId="4" r:id="rId4"/>
    <sheet name="โครงการพิเศษ ส-อา-ตรี" sheetId="5" state="hidden" r:id="rId5"/>
    <sheet name="ศูนย์อ่างทอง-ตรี" sheetId="6" state="hidden" r:id="rId6"/>
    <sheet name="บัณฑิต" sheetId="7" r:id="rId7"/>
    <sheet name="Xจ-พ-ศ-ตรี" sheetId="8" state="hidden" r:id="rId8"/>
  </sheets>
  <definedNames>
    <definedName name="_xlnm.Print_Area" localSheetId="1">'นักเรียนสาธิต'!$A$1:$S$25</definedName>
    <definedName name="_xlnm.Print_Area" localSheetId="2">'ปกติ-ตรี'!$A$1:$M$102</definedName>
    <definedName name="_xlnm.Print_Area" localSheetId="0">'สรุป'!$A$1:$C$25</definedName>
    <definedName name="_xlnm.Print_Titles" localSheetId="7">'Xจ-พ-ศ-ตรี'!$1:$4</definedName>
    <definedName name="_xlnm.Print_Titles" localSheetId="3">'ส-อา-ตรี'!$1:$4</definedName>
  </definedNames>
  <calcPr fullCalcOnLoad="1"/>
</workbook>
</file>

<file path=xl/sharedStrings.xml><?xml version="1.0" encoding="utf-8"?>
<sst xmlns="http://schemas.openxmlformats.org/spreadsheetml/2006/main" count="436" uniqueCount="219">
  <si>
    <t>คณะ</t>
  </si>
  <si>
    <t>ระดับ</t>
  </si>
  <si>
    <t>รหัส</t>
  </si>
  <si>
    <t>สาขาวิชา</t>
  </si>
  <si>
    <t>รวม</t>
  </si>
  <si>
    <t>คคศ.</t>
  </si>
  <si>
    <t>วิทยาศาสตร์</t>
  </si>
  <si>
    <t>สังคมศึกษา</t>
  </si>
  <si>
    <t>การศึกษาปฐมวัย</t>
  </si>
  <si>
    <t>คอมพิวเตอร์ศึกษา</t>
  </si>
  <si>
    <t>พลศึกษา</t>
  </si>
  <si>
    <t>คมส.</t>
  </si>
  <si>
    <t>4 ปี</t>
  </si>
  <si>
    <t>ภาษาอังกฤษ</t>
  </si>
  <si>
    <t>การพัฒนาชุมชน</t>
  </si>
  <si>
    <t>รัฐประศาสนศาสตร์</t>
  </si>
  <si>
    <t>ภาษาญี่ปุ่น</t>
  </si>
  <si>
    <t>นิติศาสตร์</t>
  </si>
  <si>
    <t>ควท.</t>
  </si>
  <si>
    <t>เกษตรศาสตร์</t>
  </si>
  <si>
    <t>เคมี</t>
  </si>
  <si>
    <t>วิทยาการคอมพิวเตอร์</t>
  </si>
  <si>
    <t>คณิตศาสตร์</t>
  </si>
  <si>
    <t>วิทยาศาสตร์เทคโนโลยีการอาหาร</t>
  </si>
  <si>
    <t>อาชีวอนามัยและความปลอดภัย</t>
  </si>
  <si>
    <t>วิศวกรรมไฟฟ้า</t>
  </si>
  <si>
    <t>2-4 ปี</t>
  </si>
  <si>
    <t>ควจ.</t>
  </si>
  <si>
    <t>การบัญชี</t>
  </si>
  <si>
    <t>การจัดการ</t>
  </si>
  <si>
    <t>การบริหารทรัพยากรมนุษย์</t>
  </si>
  <si>
    <t>คอมพิวเตอร์ธุรกิจ</t>
  </si>
  <si>
    <t>การจัดการโลจิสติกส์</t>
  </si>
  <si>
    <t>3-4 ปี</t>
  </si>
  <si>
    <t>2 ปี</t>
  </si>
  <si>
    <t>การจัดการทั่วไป</t>
  </si>
  <si>
    <t>การพัฒนาชุมชน 2-4 ปี</t>
  </si>
  <si>
    <t>รวมคณะมนุษยศาสตร์และสังคมศาสตร์</t>
  </si>
  <si>
    <t xml:space="preserve"> 2 ปี </t>
  </si>
  <si>
    <t>วิศวกรรมไฟฟ้า  2-4 ปี</t>
  </si>
  <si>
    <t>การจัดการเทคโนโลยีฯ (ไฟฟ้า-วศ)</t>
  </si>
  <si>
    <t>การจัดการเทคโนโลยีอุตสาหกรรม (อุต-วศ)</t>
  </si>
  <si>
    <t>เทคโนโลยีอุตสาหกรรม(เทคโนฯจัดการ)</t>
  </si>
  <si>
    <t>การบริหารทรัพยากรมนุษย์ 2-4 ปี</t>
  </si>
  <si>
    <t>รวมคณะวิทยาการจัดการ</t>
  </si>
  <si>
    <t>รวมทั้งสิ้น</t>
  </si>
  <si>
    <t>รวมคณะวิทยาศาสตร์และเทคโนโลยี</t>
  </si>
  <si>
    <t> รวมคณะวิทยาการจัดการ</t>
  </si>
  <si>
    <t>การปกครองท้องถิ่น</t>
  </si>
  <si>
    <t>การจัดการการคลัง</t>
  </si>
  <si>
    <t xml:space="preserve">การพัฒนาชุมชม </t>
  </si>
  <si>
    <t>เทคโนโลยีอุตสาหกรรม(เทคโนฯไฟฟ้า)</t>
  </si>
  <si>
    <t>การบริหารธุรกิจ (บริหารทรัพย์)2 ปี</t>
  </si>
  <si>
    <t>การบริหารธุรกิจ (บริหารคอม)2 ปี</t>
  </si>
  <si>
    <t>คอมพิวเตอร์ธุรกิจ(คอมธุกิจฯ 4 ปี)</t>
  </si>
  <si>
    <t>การบริหารธุรกิจ (บริหารบัญชี)2 ปี</t>
  </si>
  <si>
    <t>การบริหารธุรกิจ (บริหารตลาด)2 ปี</t>
  </si>
  <si>
    <t>2554</t>
  </si>
  <si>
    <t>2553</t>
  </si>
  <si>
    <t>2552</t>
  </si>
  <si>
    <t>2551</t>
  </si>
  <si>
    <t>รวมคณะวิทยาศาสตรและเทคโนโลยี</t>
  </si>
  <si>
    <t>จำนวนศึกษาปีการศึกษา</t>
  </si>
  <si>
    <t>แผนการความต้องการรับนักศึกษา (ภาคปกติ)</t>
  </si>
  <si>
    <t>2555</t>
  </si>
  <si>
    <t>แผนการความต้องการรับนักศึกษา (ภาคพิเศษ) จันทร์-พุธ-ศุกร์</t>
  </si>
  <si>
    <t>จำนวนนักศึกษาปีการศึกษา</t>
  </si>
  <si>
    <t>แผนการความต้องการรับนักศึกษา (ภาคพิเศษ) เสาร์-อาทิตย์</t>
  </si>
  <si>
    <t>แผนการความต้องการรับนักศึกษา (โครงการพิเศษ) เสาร์-อาทิตย์</t>
  </si>
  <si>
    <t>แผนการความต้องการรับนักศึกษา (ภาคพิเศษ) ศูนย์อุดมศึกษาอ่างทอง</t>
  </si>
  <si>
    <t>ชั้น</t>
  </si>
  <si>
    <t>มัธยมศึกษาตอนต้น</t>
  </si>
  <si>
    <t>ม.1</t>
  </si>
  <si>
    <t>ม.2</t>
  </si>
  <si>
    <t>ม.3</t>
  </si>
  <si>
    <t>มัธยมศึกษาตอนปลาย</t>
  </si>
  <si>
    <t>ม.4</t>
  </si>
  <si>
    <t>ม.5</t>
  </si>
  <si>
    <t>ม.6</t>
  </si>
  <si>
    <t>รวมทั้งหมด</t>
  </si>
  <si>
    <t>ระดับชั้น</t>
  </si>
  <si>
    <t>ประถมศึกษา</t>
  </si>
  <si>
    <t>ป.1</t>
  </si>
  <si>
    <t>ป.2</t>
  </si>
  <si>
    <t>ป.3</t>
  </si>
  <si>
    <t>ป.4</t>
  </si>
  <si>
    <t>ป.5</t>
  </si>
  <si>
    <t>ป.6</t>
  </si>
  <si>
    <t>เตรียมอนุบาล</t>
  </si>
  <si>
    <t>อนุบาล</t>
  </si>
  <si>
    <t>อนุบาล 1</t>
  </si>
  <si>
    <t>อนุบาล 2</t>
  </si>
  <si>
    <t>อนุบาล 3</t>
  </si>
  <si>
    <t>หมายเหตุ</t>
  </si>
  <si>
    <t>กรณีมีหลักสูตรใหม่ และผ่านการอนุมัติจากสภามหาวิทยาลัยแล้วสามารถเพิ่มเติมแผนการรับนักศึกษาได้</t>
  </si>
  <si>
    <t>แผนการความต้องการรับนักเรียน นักศึกษา มหาวิทยาลัยราชภัฏพระนครศรีอยุธยา</t>
  </si>
  <si>
    <t>การสอนภาษาไทย</t>
  </si>
  <si>
    <t>การสอนภาษาอังกฤษ</t>
  </si>
  <si>
    <t>การประถมศึกษา</t>
  </si>
  <si>
    <t>ภาษาไทย</t>
  </si>
  <si>
    <t>การท่องเที่ยว (จีน)</t>
  </si>
  <si>
    <t>การตลาด (จีน)</t>
  </si>
  <si>
    <t>3+2</t>
  </si>
  <si>
    <t>2+3</t>
  </si>
  <si>
    <t>แผนการความต้องการรับนักศึกษา (ระดับบัณฑิตศึกษา)</t>
  </si>
  <si>
    <t>ภาคปกติ</t>
  </si>
  <si>
    <t>ระดับประกาศนียบัตรวิชาชีพ</t>
  </si>
  <si>
    <t>สาขาวิชา.................................</t>
  </si>
  <si>
    <t>รวมภาคปกติ</t>
  </si>
  <si>
    <t>ภาคพิเศษ (จ-พ-ศ)</t>
  </si>
  <si>
    <t>รวมภาคพิเศษ(จ-พ-ศ)</t>
  </si>
  <si>
    <t>ภาคพิเศษ (ส-อา)</t>
  </si>
  <si>
    <t>รวมภาคพิเศษ(ส-อา)</t>
  </si>
  <si>
    <t>แผนการความต้องการรับนักศึกษา (ปีการศึกษา 2556-2561)</t>
  </si>
  <si>
    <t>วิศวกรรมไฟฟ้า (4 ปี)</t>
  </si>
  <si>
    <t>จุลชีววิทยา</t>
  </si>
  <si>
    <t>คหกรรมศาสตร์</t>
  </si>
  <si>
    <t xml:space="preserve">การท่องเที่ยว </t>
  </si>
  <si>
    <t>แผนการรับนักศึกษา</t>
  </si>
  <si>
    <t>ควจ</t>
  </si>
  <si>
    <t>การจัดการ (2-4ปี)</t>
  </si>
  <si>
    <t>การจัดการทั่วไป (2 ปี)</t>
  </si>
  <si>
    <t>3 ปี</t>
  </si>
  <si>
    <t>ใช้ประกอบการขอตั้งงบประมาณรายจ่าย ประจำปีงบประมาณ พ.ศ. 2558</t>
  </si>
  <si>
    <t>คณะมนุษยศาสตร์และสังคมศาสตร์</t>
  </si>
  <si>
    <t>ใช้ประกอบการขอตั้งงบประมาณรายจ่าย ประจำปีงบประมาณ พ.ศ. 2559</t>
  </si>
  <si>
    <t>แผนการความต้องการรับนักศึกษา (ปีการศึกษา 2558-2563)</t>
  </si>
  <si>
    <t>ศิลปะการแสดง</t>
  </si>
  <si>
    <t>วิทยาศาสตร์สิ่งแวดล้อม</t>
  </si>
  <si>
    <t>เทคโนโลยีการผลิตพืช</t>
  </si>
  <si>
    <t>คณะวิทยาศาสตร์และเทคโนโลยี</t>
  </si>
  <si>
    <t>คณะวิทยาการจัดการ</t>
  </si>
  <si>
    <t>- โปรดกรอกจำนวนนักศึกษา ณ ปัจจุบัน วันที่............................................</t>
  </si>
  <si>
    <t>คณะครุศาสตร์</t>
  </si>
  <si>
    <t>การศึกษาพิเศษและการสอนภาษาไทย</t>
  </si>
  <si>
    <t>ประวัติศาสตร์</t>
  </si>
  <si>
    <t>แผนการความต้องการรับนักศึกษา</t>
  </si>
  <si>
    <t>- กรณีมีหลักสูตรใหม่หรือหลักสูตรที่ยุติการรับ และผ่านการอนุมัติจากสภามหาวิทยาลัยแล้วสามารถเพิ่มเติมแผนการรับนักศึกษาได้</t>
  </si>
  <si>
    <t>*ข้อมูล ณ วันที่..........................................................</t>
  </si>
  <si>
    <t>การพัฒนาชุมชนและสังคม</t>
  </si>
  <si>
    <t>ประยุกต์ศิลป์</t>
  </si>
  <si>
    <t>3230</t>
  </si>
  <si>
    <t>วิศวกรรมการจัดการ</t>
  </si>
  <si>
    <t>4259</t>
  </si>
  <si>
    <t>การจัดการธุรกิจการค้าสมัยใหม่</t>
  </si>
  <si>
    <t>จำนวนนักเรียนปัจจุบัน</t>
  </si>
  <si>
    <t>จำนวนนักศึกษาปัจจุบัน</t>
  </si>
  <si>
    <t>สหวิทยาการอิสลาม เพื่อการพัฒนา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</si>
  <si>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</si>
  <si>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</si>
  <si>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</si>
  <si>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</si>
  <si>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</si>
  <si>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</si>
  <si>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</si>
  <si>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</si>
  <si>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</si>
  <si>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2224</t>
  </si>
  <si>
    <t>ดนตรีสากล</t>
  </si>
  <si>
    <t>2244</t>
  </si>
  <si>
    <t>ดนตรีศึกษา</t>
  </si>
  <si>
    <t>2245</t>
  </si>
  <si>
    <t>การสอนภาษาจีน</t>
  </si>
  <si>
    <t xml:space="preserve">เทคโนโลยีสารสนเทศ </t>
  </si>
  <si>
    <t>สาธารณสุขศาสตร์</t>
  </si>
  <si>
    <t>3231</t>
  </si>
  <si>
    <t>3313</t>
  </si>
  <si>
    <t>เทคโนโลยีอุตสาหกรรม(ต่อเนื่อง)</t>
  </si>
  <si>
    <t>3322</t>
  </si>
  <si>
    <t>3327</t>
  </si>
  <si>
    <t>2246</t>
  </si>
  <si>
    <t>นิเทศศาสตร์ดิจิทัล</t>
  </si>
  <si>
    <t>4262</t>
  </si>
  <si>
    <t>การจัดการโลจิสติกส์และซัพพลายเชน</t>
  </si>
  <si>
    <t>4263</t>
  </si>
  <si>
    <t>การตลาด (แขนงดิจิทัลมาร์เกตติง)</t>
  </si>
  <si>
    <t>4264</t>
  </si>
  <si>
    <t>การตลาด (แขนงอิเวนต์มาร์เกตติง)</t>
  </si>
  <si>
    <t>รวม 4 คณะ</t>
  </si>
  <si>
    <t>2206</t>
  </si>
  <si>
    <t>2247</t>
  </si>
  <si>
    <t>2248</t>
  </si>
  <si>
    <t>2249</t>
  </si>
  <si>
    <t>2250</t>
  </si>
  <si>
    <t>การจัดการรัฐกิจและการปกครองท้องถิ่น</t>
  </si>
  <si>
    <t>ดนตรีสร้างสรรค์</t>
  </si>
  <si>
    <t>นาฏศิลป์ศึกษา</t>
  </si>
  <si>
    <t>ศิลปศึกษา</t>
  </si>
  <si>
    <t>คณิตศาสตร์ประยุกต์</t>
  </si>
  <si>
    <t>วิทยาศาสตร์ศึกษา (แขนงวิชาฟิสิกส์)</t>
  </si>
  <si>
    <t>วิทยาศาสตร์ศึกษา (แขนงวิชาชีววิทยา)</t>
  </si>
  <si>
    <t>เทคโนโลยีการเกษตรสมัยใหม่</t>
  </si>
  <si>
    <t>วิทยาศาสตร์และการจัดการเทคโนโลยีอาหาร</t>
  </si>
  <si>
    <t>ใช้ประกอบการขอตั้งงบประมาณรายจ่าย ประจำปีงบประมาณ พ.ศ. 2568</t>
  </si>
  <si>
    <t>แผนการความต้องการรับนักเรียน (ปีการศึกษา 2568-2572) (5 ปี)</t>
  </si>
  <si>
    <t>รวมฝ่ายปฐมวัย</t>
  </si>
  <si>
    <t>รวมฝ่ายประถม</t>
  </si>
  <si>
    <t>รวมฝ่ายมัธยม</t>
  </si>
  <si>
    <t>แผนการความต้องการรับนักเรียนของโรงเรียนสาธิตมหาวิทยาลัยราชภัฏพระนครศรีอยุธยา</t>
  </si>
  <si>
    <t>1525</t>
  </si>
  <si>
    <t>การศึกษา (วิชาเอกคณิตศาสตร์)</t>
  </si>
  <si>
    <t>1526</t>
  </si>
  <si>
    <t>การศึกษา (วิชาเอกวิทยาศาสตร์)</t>
  </si>
  <si>
    <t>1527</t>
  </si>
  <si>
    <t>การศึกษา (วิชาเอกสังคมศึกษา)</t>
  </si>
  <si>
    <t>1528</t>
  </si>
  <si>
    <t>การศึกษา (วิชาเอกการศึกษาปฐมวัย)</t>
  </si>
  <si>
    <t>1529</t>
  </si>
  <si>
    <t>การศึกษา (วิชาเอกคอมพิวเตอร์ศึกษา)</t>
  </si>
  <si>
    <t>1530</t>
  </si>
  <si>
    <t>การศึกษา (วิชาเอกพลศึกษา)</t>
  </si>
  <si>
    <t>1531</t>
  </si>
  <si>
    <t>การศึกษา (วิชาเอกการสอนภาษาไทย)</t>
  </si>
  <si>
    <t>1532</t>
  </si>
  <si>
    <t>การศึกษา (วิชาเอกการสอนภาษาอังกฤษ)</t>
  </si>
  <si>
    <t>1533</t>
  </si>
  <si>
    <t>การศึกษา (วิชาเอกการประถมศึกษา)</t>
  </si>
  <si>
    <t>3235</t>
  </si>
  <si>
    <t>วิทยาศาสตร์ศึกษา (แขนงวิชาเคมี)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</si>
</sst>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ngsana New"/>
      <family val="1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0"/>
      <color indexed="8"/>
      <name val="Times New Roman"/>
      <family val="1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28"/>
      <color indexed="10"/>
      <name val="TH SarabunPSK"/>
      <family val="2"/>
    </font>
    <font>
      <sz val="18"/>
      <color indexed="10"/>
      <name val="TH SarabunPSK"/>
      <family val="2"/>
    </font>
    <font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0"/>
      <color theme="1"/>
      <name val="Times New Roman"/>
      <family val="1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rgb="FF000000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28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E6D9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19" borderId="10" xfId="0" applyFont="1" applyFill="1" applyBorder="1" applyAlignment="1">
      <alignment horizontal="center"/>
    </xf>
    <xf numFmtId="0" fontId="59" fillId="0" borderId="10" xfId="0" applyFont="1" applyBorder="1" applyAlignment="1">
      <alignment vertical="center" wrapText="1"/>
    </xf>
    <xf numFmtId="0" fontId="6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2" fillId="0" borderId="13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4" xfId="0" applyFont="1" applyBorder="1" applyAlignment="1">
      <alignment horizontal="left" vertical="center"/>
    </xf>
    <xf numFmtId="0" fontId="0" fillId="0" borderId="0" xfId="0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1" fillId="0" borderId="0" xfId="36" applyFont="1" applyAlignment="1">
      <alignment/>
      <protection/>
    </xf>
    <xf numFmtId="0" fontId="3" fillId="0" borderId="0" xfId="36" applyFont="1">
      <alignment/>
      <protection/>
    </xf>
    <xf numFmtId="0" fontId="61" fillId="0" borderId="0" xfId="36" applyFont="1" applyBorder="1" applyAlignment="1">
      <alignment/>
      <protection/>
    </xf>
    <xf numFmtId="0" fontId="4" fillId="0" borderId="0" xfId="36" applyFont="1">
      <alignment/>
      <protection/>
    </xf>
    <xf numFmtId="0" fontId="5" fillId="0" borderId="0" xfId="36" applyFont="1">
      <alignment/>
      <protection/>
    </xf>
    <xf numFmtId="1" fontId="5" fillId="0" borderId="0" xfId="36" applyNumberFormat="1" applyFont="1">
      <alignment/>
      <protection/>
    </xf>
    <xf numFmtId="1" fontId="67" fillId="0" borderId="0" xfId="36" applyNumberFormat="1" applyFont="1">
      <alignment/>
      <protection/>
    </xf>
    <xf numFmtId="1" fontId="6" fillId="0" borderId="10" xfId="36" applyNumberFormat="1" applyFont="1" applyFill="1" applyBorder="1" applyAlignment="1">
      <alignment horizontal="center"/>
      <protection/>
    </xf>
    <xf numFmtId="0" fontId="6" fillId="0" borderId="15" xfId="36" applyFont="1" applyFill="1" applyBorder="1" applyAlignment="1">
      <alignment horizontal="center" vertical="center" wrapText="1"/>
      <protection/>
    </xf>
    <xf numFmtId="0" fontId="6" fillId="0" borderId="16" xfId="36" applyFont="1" applyFill="1" applyBorder="1" applyAlignment="1">
      <alignment horizontal="center" vertical="center" wrapText="1"/>
      <protection/>
    </xf>
    <xf numFmtId="1" fontId="6" fillId="0" borderId="16" xfId="36" applyNumberFormat="1" applyFont="1" applyFill="1" applyBorder="1" applyAlignment="1">
      <alignment horizontal="center"/>
      <protection/>
    </xf>
    <xf numFmtId="1" fontId="6" fillId="0" borderId="16" xfId="33" applyNumberFormat="1" applyFont="1" applyFill="1" applyBorder="1" applyAlignment="1">
      <alignment horizontal="center"/>
    </xf>
    <xf numFmtId="0" fontId="61" fillId="0" borderId="16" xfId="36" applyFont="1" applyFill="1" applyBorder="1" applyAlignment="1">
      <alignment horizontal="center"/>
      <protection/>
    </xf>
    <xf numFmtId="0" fontId="5" fillId="0" borderId="10" xfId="36" applyFont="1" applyFill="1" applyBorder="1" applyAlignment="1">
      <alignment horizontal="center" vertical="center" wrapText="1"/>
      <protection/>
    </xf>
    <xf numFmtId="1" fontId="5" fillId="0" borderId="10" xfId="36" applyNumberFormat="1" applyFont="1" applyFill="1" applyBorder="1" applyAlignment="1">
      <alignment horizontal="center"/>
      <protection/>
    </xf>
    <xf numFmtId="0" fontId="5" fillId="0" borderId="10" xfId="36" applyFont="1" applyFill="1" applyBorder="1" applyAlignment="1">
      <alignment horizontal="center" vertical="center"/>
      <protection/>
    </xf>
    <xf numFmtId="0" fontId="5" fillId="0" borderId="10" xfId="36" applyFont="1" applyFill="1" applyBorder="1" applyAlignment="1">
      <alignment vertical="center"/>
      <protection/>
    </xf>
    <xf numFmtId="0" fontId="5" fillId="0" borderId="16" xfId="36" applyFont="1" applyFill="1" applyBorder="1" applyAlignment="1">
      <alignment horizontal="center" vertical="center"/>
      <protection/>
    </xf>
    <xf numFmtId="1" fontId="5" fillId="0" borderId="16" xfId="36" applyNumberFormat="1" applyFont="1" applyFill="1" applyBorder="1" applyAlignment="1">
      <alignment horizontal="center"/>
      <protection/>
    </xf>
    <xf numFmtId="1" fontId="6" fillId="34" borderId="10" xfId="36" applyNumberFormat="1" applyFont="1" applyFill="1" applyBorder="1" applyAlignment="1">
      <alignment horizontal="center"/>
      <protection/>
    </xf>
    <xf numFmtId="0" fontId="68" fillId="0" borderId="0" xfId="36" applyFont="1">
      <alignment/>
      <protection/>
    </xf>
    <xf numFmtId="1" fontId="3" fillId="0" borderId="0" xfId="36" applyNumberFormat="1" applyFont="1">
      <alignment/>
      <protection/>
    </xf>
    <xf numFmtId="1" fontId="69" fillId="0" borderId="0" xfId="36" applyNumberFormat="1" applyFont="1">
      <alignment/>
      <protection/>
    </xf>
    <xf numFmtId="0" fontId="61" fillId="9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5" fillId="0" borderId="0" xfId="0" applyFont="1" applyFill="1" applyAlignment="1">
      <alignment/>
    </xf>
    <xf numFmtId="0" fontId="61" fillId="12" borderId="10" xfId="0" applyFont="1" applyFill="1" applyBorder="1" applyAlignment="1">
      <alignment horizontal="center" vertical="center"/>
    </xf>
    <xf numFmtId="49" fontId="61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58" fillId="0" borderId="10" xfId="0" applyFont="1" applyBorder="1" applyAlignment="1">
      <alignment/>
    </xf>
    <xf numFmtId="0" fontId="60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0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0" fillId="37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17" xfId="0" applyFont="1" applyBorder="1" applyAlignment="1">
      <alignment/>
    </xf>
    <xf numFmtId="0" fontId="5" fillId="0" borderId="10" xfId="36" applyFont="1" applyBorder="1">
      <alignment/>
      <protection/>
    </xf>
    <xf numFmtId="0" fontId="3" fillId="0" borderId="10" xfId="36" applyFont="1" applyBorder="1">
      <alignment/>
      <protection/>
    </xf>
    <xf numFmtId="0" fontId="4" fillId="0" borderId="10" xfId="36" applyFont="1" applyBorder="1">
      <alignment/>
      <protection/>
    </xf>
    <xf numFmtId="0" fontId="61" fillId="9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63" fillId="4" borderId="18" xfId="0" applyFont="1" applyFill="1" applyBorder="1" applyAlignment="1">
      <alignment horizontal="center" vertical="center" wrapText="1"/>
    </xf>
    <xf numFmtId="0" fontId="58" fillId="38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/>
    </xf>
    <xf numFmtId="0" fontId="59" fillId="38" borderId="10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2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0" fillId="35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61" fillId="9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61" fillId="0" borderId="10" xfId="36" applyFont="1" applyFill="1" applyBorder="1" applyAlignment="1">
      <alignment horizontal="center"/>
      <protection/>
    </xf>
    <xf numFmtId="0" fontId="65" fillId="0" borderId="19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73" fillId="35" borderId="1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49" fontId="65" fillId="0" borderId="0" xfId="0" applyNumberFormat="1" applyFont="1" applyAlignment="1">
      <alignment/>
    </xf>
    <xf numFmtId="0" fontId="5" fillId="0" borderId="18" xfId="0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1" fillId="0" borderId="20" xfId="0" applyFont="1" applyBorder="1" applyAlignment="1">
      <alignment/>
    </xf>
    <xf numFmtId="0" fontId="67" fillId="0" borderId="0" xfId="0" applyFont="1" applyAlignment="1">
      <alignment horizontal="right"/>
    </xf>
    <xf numFmtId="0" fontId="61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  <xf numFmtId="0" fontId="72" fillId="35" borderId="14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35" borderId="14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2" fillId="35" borderId="21" xfId="0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1" fontId="6" fillId="11" borderId="10" xfId="33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3" fillId="9" borderId="10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61" fillId="0" borderId="10" xfId="36" applyFont="1" applyFill="1" applyBorder="1" applyAlignment="1">
      <alignment horizontal="center"/>
      <protection/>
    </xf>
    <xf numFmtId="0" fontId="61" fillId="14" borderId="19" xfId="0" applyFont="1" applyFill="1" applyBorder="1" applyAlignment="1">
      <alignment horizontal="center" vertical="center"/>
    </xf>
    <xf numFmtId="0" fontId="63" fillId="14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 wrapText="1"/>
    </xf>
    <xf numFmtId="0" fontId="63" fillId="14" borderId="10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  <xf numFmtId="0" fontId="61" fillId="0" borderId="10" xfId="36" applyFont="1" applyFill="1" applyBorder="1" applyAlignment="1">
      <alignment horizontal="center"/>
      <protection/>
    </xf>
    <xf numFmtId="0" fontId="70" fillId="7" borderId="19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/>
    </xf>
    <xf numFmtId="0" fontId="70" fillId="7" borderId="22" xfId="0" applyFont="1" applyFill="1" applyBorder="1" applyAlignment="1">
      <alignment horizontal="center" vertical="center"/>
    </xf>
    <xf numFmtId="0" fontId="70" fillId="7" borderId="23" xfId="0" applyFont="1" applyFill="1" applyBorder="1" applyAlignment="1">
      <alignment horizontal="center" vertical="center"/>
    </xf>
    <xf numFmtId="0" fontId="65" fillId="7" borderId="24" xfId="0" applyFont="1" applyFill="1" applyBorder="1" applyAlignment="1">
      <alignment horizontal="center" vertical="center"/>
    </xf>
    <xf numFmtId="0" fontId="65" fillId="7" borderId="19" xfId="0" applyFont="1" applyFill="1" applyBorder="1" applyAlignment="1">
      <alignment horizontal="center" vertical="center"/>
    </xf>
    <xf numFmtId="0" fontId="70" fillId="5" borderId="19" xfId="0" applyFont="1" applyFill="1" applyBorder="1" applyAlignment="1">
      <alignment horizontal="center" vertical="center" wrapText="1"/>
    </xf>
    <xf numFmtId="0" fontId="70" fillId="5" borderId="19" xfId="0" applyFont="1" applyFill="1" applyBorder="1" applyAlignment="1">
      <alignment horizontal="center" vertical="center"/>
    </xf>
    <xf numFmtId="0" fontId="70" fillId="5" borderId="25" xfId="0" applyFont="1" applyFill="1" applyBorder="1" applyAlignment="1">
      <alignment horizontal="center" vertical="center"/>
    </xf>
    <xf numFmtId="0" fontId="70" fillId="5" borderId="23" xfId="0" applyFont="1" applyFill="1" applyBorder="1" applyAlignment="1">
      <alignment horizontal="center" vertical="center"/>
    </xf>
    <xf numFmtId="0" fontId="70" fillId="5" borderId="22" xfId="0" applyFont="1" applyFill="1" applyBorder="1" applyAlignment="1">
      <alignment horizontal="center" vertical="center"/>
    </xf>
    <xf numFmtId="0" fontId="70" fillId="5" borderId="10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/>
    </xf>
    <xf numFmtId="0" fontId="70" fillId="5" borderId="14" xfId="0" applyFont="1" applyFill="1" applyBorder="1" applyAlignment="1">
      <alignment horizontal="center" vertical="center"/>
    </xf>
    <xf numFmtId="0" fontId="70" fillId="5" borderId="26" xfId="0" applyFont="1" applyFill="1" applyBorder="1" applyAlignment="1">
      <alignment horizontal="center" vertical="center"/>
    </xf>
    <xf numFmtId="0" fontId="70" fillId="5" borderId="18" xfId="0" applyFont="1" applyFill="1" applyBorder="1" applyAlignment="1">
      <alignment horizontal="center" vertical="center"/>
    </xf>
    <xf numFmtId="0" fontId="70" fillId="4" borderId="19" xfId="0" applyFont="1" applyFill="1" applyBorder="1" applyAlignment="1">
      <alignment horizontal="center" vertical="center" wrapText="1"/>
    </xf>
    <xf numFmtId="0" fontId="65" fillId="4" borderId="19" xfId="0" applyFont="1" applyFill="1" applyBorder="1" applyAlignment="1">
      <alignment horizontal="center" vertical="center"/>
    </xf>
    <xf numFmtId="0" fontId="65" fillId="4" borderId="22" xfId="0" applyFont="1" applyFill="1" applyBorder="1" applyAlignment="1">
      <alignment horizontal="center" vertical="center"/>
    </xf>
    <xf numFmtId="0" fontId="65" fillId="4" borderId="26" xfId="0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 horizontal="center" vertical="center" wrapText="1"/>
    </xf>
    <xf numFmtId="0" fontId="65" fillId="4" borderId="10" xfId="0" applyFont="1" applyFill="1" applyBorder="1" applyAlignment="1">
      <alignment horizontal="center" vertical="center"/>
    </xf>
    <xf numFmtId="0" fontId="65" fillId="4" borderId="18" xfId="0" applyFont="1" applyFill="1" applyBorder="1" applyAlignment="1">
      <alignment horizontal="center" vertical="center"/>
    </xf>
    <xf numFmtId="0" fontId="65" fillId="3" borderId="0" xfId="0" applyFont="1" applyFill="1" applyAlignment="1">
      <alignment/>
    </xf>
    <xf numFmtId="0" fontId="63" fillId="2" borderId="10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61" fillId="2" borderId="26" xfId="0" applyFont="1" applyFill="1" applyBorder="1" applyAlignment="1">
      <alignment horizontal="center" vertical="center"/>
    </xf>
    <xf numFmtId="0" fontId="63" fillId="8" borderId="10" xfId="0" applyFont="1" applyFill="1" applyBorder="1" applyAlignment="1">
      <alignment horizontal="center" vertical="center" wrapText="1"/>
    </xf>
    <xf numFmtId="0" fontId="63" fillId="8" borderId="18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/>
    </xf>
    <xf numFmtId="0" fontId="70" fillId="7" borderId="18" xfId="0" applyFont="1" applyFill="1" applyBorder="1" applyAlignment="1">
      <alignment horizontal="center" vertical="center"/>
    </xf>
    <xf numFmtId="0" fontId="70" fillId="7" borderId="26" xfId="0" applyFont="1" applyFill="1" applyBorder="1" applyAlignment="1">
      <alignment horizontal="center" vertical="center"/>
    </xf>
    <xf numFmtId="0" fontId="65" fillId="7" borderId="21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 vertical="center" wrapText="1"/>
    </xf>
    <xf numFmtId="0" fontId="63" fillId="7" borderId="18" xfId="0" applyFont="1" applyFill="1" applyBorder="1" applyAlignment="1">
      <alignment horizontal="center" vertical="center" wrapText="1"/>
    </xf>
    <xf numFmtId="0" fontId="65" fillId="7" borderId="0" xfId="0" applyFont="1" applyFill="1" applyAlignment="1">
      <alignment/>
    </xf>
    <xf numFmtId="0" fontId="63" fillId="5" borderId="10" xfId="0" applyFont="1" applyFill="1" applyBorder="1" applyAlignment="1">
      <alignment horizontal="center" vertical="center" wrapText="1"/>
    </xf>
    <xf numFmtId="0" fontId="63" fillId="5" borderId="18" xfId="0" applyFont="1" applyFill="1" applyBorder="1" applyAlignment="1">
      <alignment horizontal="center" vertical="center" wrapText="1"/>
    </xf>
    <xf numFmtId="0" fontId="65" fillId="5" borderId="0" xfId="0" applyFont="1" applyFill="1" applyAlignment="1">
      <alignment/>
    </xf>
    <xf numFmtId="0" fontId="65" fillId="4" borderId="0" xfId="0" applyFont="1" applyFill="1" applyAlignment="1">
      <alignment/>
    </xf>
    <xf numFmtId="0" fontId="6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0" fillId="5" borderId="10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 wrapText="1"/>
    </xf>
    <xf numFmtId="0" fontId="63" fillId="4" borderId="10" xfId="0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 wrapText="1"/>
    </xf>
    <xf numFmtId="0" fontId="63" fillId="2" borderId="26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7" xfId="0" applyFont="1" applyBorder="1" applyAlignment="1">
      <alignment horizontal="center"/>
    </xf>
    <xf numFmtId="0" fontId="63" fillId="17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1" fillId="17" borderId="25" xfId="0" applyFont="1" applyFill="1" applyBorder="1" applyAlignment="1">
      <alignment horizontal="center" vertical="center"/>
    </xf>
    <xf numFmtId="0" fontId="61" fillId="17" borderId="27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3" fillId="9" borderId="10" xfId="0" applyFont="1" applyFill="1" applyBorder="1" applyAlignment="1">
      <alignment horizontal="center" vertical="center"/>
    </xf>
    <xf numFmtId="0" fontId="61" fillId="17" borderId="19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horizontal="center" vertical="center"/>
    </xf>
    <xf numFmtId="0" fontId="61" fillId="17" borderId="28" xfId="0" applyFont="1" applyFill="1" applyBorder="1" applyAlignment="1">
      <alignment horizontal="center" vertical="center"/>
    </xf>
    <xf numFmtId="0" fontId="61" fillId="17" borderId="18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35" borderId="28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14" borderId="19" xfId="0" applyFont="1" applyFill="1" applyBorder="1" applyAlignment="1">
      <alignment horizontal="center" vertical="center"/>
    </xf>
    <xf numFmtId="0" fontId="61" fillId="14" borderId="10" xfId="0" applyFont="1" applyFill="1" applyBorder="1" applyAlignment="1">
      <alignment horizontal="center" vertical="center"/>
    </xf>
    <xf numFmtId="0" fontId="63" fillId="14" borderId="10" xfId="0" applyFont="1" applyFill="1" applyBorder="1" applyAlignment="1">
      <alignment horizontal="center" vertical="center"/>
    </xf>
    <xf numFmtId="0" fontId="63" fillId="14" borderId="14" xfId="0" applyFont="1" applyFill="1" applyBorder="1" applyAlignment="1">
      <alignment horizontal="center" vertical="center"/>
    </xf>
    <xf numFmtId="0" fontId="61" fillId="12" borderId="14" xfId="0" applyFont="1" applyFill="1" applyBorder="1" applyAlignment="1">
      <alignment horizontal="center" vertical="center"/>
    </xf>
    <xf numFmtId="0" fontId="61" fillId="12" borderId="28" xfId="0" applyFont="1" applyFill="1" applyBorder="1" applyAlignment="1">
      <alignment horizontal="center" vertical="center"/>
    </xf>
    <xf numFmtId="0" fontId="61" fillId="40" borderId="19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center" vertical="center"/>
    </xf>
    <xf numFmtId="0" fontId="61" fillId="14" borderId="28" xfId="0" applyFont="1" applyFill="1" applyBorder="1" applyAlignment="1">
      <alignment horizontal="center" vertical="center"/>
    </xf>
    <xf numFmtId="0" fontId="61" fillId="14" borderId="18" xfId="0" applyFont="1" applyFill="1" applyBorder="1" applyAlignment="1">
      <alignment horizontal="center" vertical="center"/>
    </xf>
    <xf numFmtId="0" fontId="61" fillId="14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1" fillId="12" borderId="18" xfId="0" applyFont="1" applyFill="1" applyBorder="1" applyAlignment="1">
      <alignment horizontal="center" vertical="center"/>
    </xf>
    <xf numFmtId="0" fontId="63" fillId="12" borderId="10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35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19" borderId="21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  <xf numFmtId="0" fontId="72" fillId="41" borderId="28" xfId="0" applyFont="1" applyFill="1" applyBorder="1" applyAlignment="1">
      <alignment horizontal="center" vertical="center" wrapText="1"/>
    </xf>
    <xf numFmtId="0" fontId="72" fillId="41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/>
    </xf>
    <xf numFmtId="0" fontId="60" fillId="42" borderId="28" xfId="0" applyFont="1" applyFill="1" applyBorder="1" applyAlignment="1">
      <alignment horizontal="center" vertical="center"/>
    </xf>
    <xf numFmtId="0" fontId="60" fillId="42" borderId="18" xfId="0" applyFont="1" applyFill="1" applyBorder="1" applyAlignment="1">
      <alignment horizontal="center" vertical="center"/>
    </xf>
    <xf numFmtId="0" fontId="61" fillId="9" borderId="14" xfId="0" applyFont="1" applyFill="1" applyBorder="1" applyAlignment="1">
      <alignment horizontal="center"/>
    </xf>
    <xf numFmtId="0" fontId="61" fillId="9" borderId="28" xfId="0" applyFont="1" applyFill="1" applyBorder="1" applyAlignment="1">
      <alignment horizontal="center"/>
    </xf>
    <xf numFmtId="0" fontId="61" fillId="9" borderId="18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43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60" fillId="43" borderId="14" xfId="0" applyFont="1" applyFill="1" applyBorder="1" applyAlignment="1">
      <alignment horizontal="center" vertical="center"/>
    </xf>
    <xf numFmtId="0" fontId="60" fillId="43" borderId="28" xfId="0" applyFont="1" applyFill="1" applyBorder="1" applyAlignment="1">
      <alignment horizontal="center" vertical="center"/>
    </xf>
    <xf numFmtId="0" fontId="60" fillId="43" borderId="18" xfId="0" applyFont="1" applyFill="1" applyBorder="1" applyAlignment="1">
      <alignment horizontal="center" vertical="center"/>
    </xf>
    <xf numFmtId="0" fontId="74" fillId="0" borderId="0" xfId="36" applyFont="1" applyAlignment="1">
      <alignment horizontal="center" vertical="center"/>
      <protection/>
    </xf>
    <xf numFmtId="0" fontId="6" fillId="0" borderId="10" xfId="36" applyFont="1" applyFill="1" applyBorder="1" applyAlignment="1">
      <alignment horizontal="center" vertical="center" wrapText="1"/>
      <protection/>
    </xf>
    <xf numFmtId="0" fontId="6" fillId="34" borderId="14" xfId="36" applyFont="1" applyFill="1" applyBorder="1" applyAlignment="1">
      <alignment horizontal="center" vertical="center"/>
      <protection/>
    </xf>
    <xf numFmtId="0" fontId="6" fillId="34" borderId="18" xfId="36" applyFont="1" applyFill="1" applyBorder="1" applyAlignment="1">
      <alignment horizontal="center" vertical="center"/>
      <protection/>
    </xf>
    <xf numFmtId="0" fontId="6" fillId="0" borderId="16" xfId="36" applyFont="1" applyFill="1" applyBorder="1" applyAlignment="1">
      <alignment horizontal="center" vertical="center" wrapText="1"/>
      <protection/>
    </xf>
    <xf numFmtId="0" fontId="6" fillId="0" borderId="19" xfId="36" applyFont="1" applyFill="1" applyBorder="1" applyAlignment="1">
      <alignment horizontal="center" vertical="center" wrapText="1"/>
      <protection/>
    </xf>
    <xf numFmtId="0" fontId="61" fillId="0" borderId="10" xfId="36" applyFont="1" applyFill="1" applyBorder="1" applyAlignment="1">
      <alignment horizontal="center"/>
      <protection/>
    </xf>
    <xf numFmtId="0" fontId="61" fillId="0" borderId="14" xfId="36" applyFont="1" applyFill="1" applyBorder="1" applyAlignment="1">
      <alignment horizontal="center" vertical="center"/>
      <protection/>
    </xf>
    <xf numFmtId="0" fontId="61" fillId="0" borderId="28" xfId="36" applyFont="1" applyFill="1" applyBorder="1" applyAlignment="1">
      <alignment horizontal="center" vertical="center"/>
      <protection/>
    </xf>
    <xf numFmtId="0" fontId="61" fillId="0" borderId="18" xfId="36" applyFont="1" applyFill="1" applyBorder="1" applyAlignment="1">
      <alignment horizontal="center" vertical="center"/>
      <protection/>
    </xf>
    <xf numFmtId="0" fontId="6" fillId="11" borderId="14" xfId="36" applyFont="1" applyFill="1" applyBorder="1" applyAlignment="1">
      <alignment horizontal="center"/>
      <protection/>
    </xf>
    <xf numFmtId="0" fontId="6" fillId="11" borderId="18" xfId="36" applyFont="1" applyFill="1" applyBorder="1" applyAlignment="1">
      <alignment horizontal="center"/>
      <protection/>
    </xf>
    <xf numFmtId="0" fontId="74" fillId="0" borderId="0" xfId="36" applyFont="1" applyBorder="1" applyAlignment="1">
      <alignment horizontal="center"/>
      <protection/>
    </xf>
    <xf numFmtId="0" fontId="60" fillId="36" borderId="10" xfId="0" applyFont="1" applyFill="1" applyBorder="1" applyAlignment="1">
      <alignment horizontal="center" vertical="center"/>
    </xf>
    <xf numFmtId="0" fontId="61" fillId="19" borderId="14" xfId="0" applyFont="1" applyFill="1" applyBorder="1" applyAlignment="1">
      <alignment horizontal="center" wrapText="1"/>
    </xf>
    <xf numFmtId="0" fontId="61" fillId="19" borderId="28" xfId="0" applyFont="1" applyFill="1" applyBorder="1" applyAlignment="1">
      <alignment horizontal="center" wrapText="1"/>
    </xf>
    <xf numFmtId="0" fontId="61" fillId="19" borderId="18" xfId="0" applyFont="1" applyFill="1" applyBorder="1" applyAlignment="1">
      <alignment horizontal="center" wrapText="1"/>
    </xf>
    <xf numFmtId="0" fontId="60" fillId="41" borderId="14" xfId="0" applyFont="1" applyFill="1" applyBorder="1" applyAlignment="1">
      <alignment horizontal="center" vertical="center"/>
    </xf>
    <xf numFmtId="0" fontId="60" fillId="41" borderId="28" xfId="0" applyFont="1" applyFill="1" applyBorder="1" applyAlignment="1">
      <alignment horizontal="center" vertical="center"/>
    </xf>
    <xf numFmtId="0" fontId="60" fillId="41" borderId="18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60" fillId="41" borderId="16" xfId="0" applyFont="1" applyFill="1" applyBorder="1" applyAlignment="1">
      <alignment horizontal="center" vertical="center"/>
    </xf>
    <xf numFmtId="0" fontId="60" fillId="41" borderId="19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6:N9"/>
  <sheetViews>
    <sheetView view="pageBreakPreview" zoomScale="60" zoomScalePageLayoutView="0" workbookViewId="0" topLeftCell="A1">
      <selection activeCell="B34" sqref="B34"/>
    </sheetView>
  </sheetViews>
  <sheetFormatPr defaultColWidth="9.140625" defaultRowHeight="15"/>
  <cols>
    <col min="1" max="1" width="8.57421875" style="0" customWidth="1"/>
    <col min="2" max="2" width="112.421875" style="0" customWidth="1"/>
  </cols>
  <sheetData>
    <row r="5" ht="14.25" thickBot="1"/>
    <row r="6" ht="13.5">
      <c r="B6" s="9"/>
    </row>
    <row r="7" ht="33">
      <c r="B7" s="11" t="s">
        <v>95</v>
      </c>
    </row>
    <row r="8" spans="2:14" ht="33">
      <c r="B8" s="11" t="s">
        <v>193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4.25" thickBot="1">
      <c r="B9" s="1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Normal="90" zoomScaleSheetLayoutView="100" zoomScalePageLayoutView="0" workbookViewId="0" topLeftCell="A1">
      <selection activeCell="W12" sqref="W12"/>
    </sheetView>
  </sheetViews>
  <sheetFormatPr defaultColWidth="9.140625" defaultRowHeight="15"/>
  <cols>
    <col min="1" max="1" width="19.140625" style="18" customWidth="1"/>
    <col min="2" max="2" width="9.140625" style="92" customWidth="1"/>
    <col min="3" max="3" width="9.140625" style="92" hidden="1" customWidth="1"/>
    <col min="4" max="11" width="9.421875" style="92" hidden="1" customWidth="1"/>
    <col min="12" max="19" width="12.7109375" style="92" customWidth="1"/>
    <col min="20" max="16384" width="9.140625" style="18" customWidth="1"/>
  </cols>
  <sheetData>
    <row r="1" spans="1:19" ht="21">
      <c r="A1" s="197" t="s">
        <v>198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21">
      <c r="A2" s="198" t="s">
        <v>193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19.5" customHeight="1">
      <c r="A3" s="191" t="s">
        <v>80</v>
      </c>
      <c r="B3" s="191" t="s">
        <v>70</v>
      </c>
      <c r="C3" s="191" t="s">
        <v>145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2"/>
      <c r="O3" s="189" t="s">
        <v>194</v>
      </c>
      <c r="P3" s="190"/>
      <c r="Q3" s="190"/>
      <c r="R3" s="190"/>
      <c r="S3" s="190"/>
    </row>
    <row r="4" spans="1:19" ht="19.5" customHeight="1">
      <c r="A4" s="191"/>
      <c r="B4" s="191"/>
      <c r="C4" s="161">
        <v>2551</v>
      </c>
      <c r="D4" s="161">
        <v>2552</v>
      </c>
      <c r="E4" s="161">
        <v>2553</v>
      </c>
      <c r="F4" s="161">
        <v>2554</v>
      </c>
      <c r="G4" s="162">
        <v>2555</v>
      </c>
      <c r="H4" s="162">
        <v>2556</v>
      </c>
      <c r="I4" s="163">
        <v>2557</v>
      </c>
      <c r="J4" s="162">
        <v>2558</v>
      </c>
      <c r="K4" s="162">
        <v>2559</v>
      </c>
      <c r="L4" s="162">
        <v>2565</v>
      </c>
      <c r="M4" s="162">
        <v>2566</v>
      </c>
      <c r="N4" s="164">
        <v>2567</v>
      </c>
      <c r="O4" s="163">
        <v>2568</v>
      </c>
      <c r="P4" s="162">
        <v>2569</v>
      </c>
      <c r="Q4" s="162">
        <v>2570</v>
      </c>
      <c r="R4" s="162">
        <v>2571</v>
      </c>
      <c r="S4" s="162">
        <v>2572</v>
      </c>
    </row>
    <row r="5" spans="1:19" ht="21">
      <c r="A5" s="185" t="s">
        <v>88</v>
      </c>
      <c r="B5" s="185"/>
      <c r="C5" s="137">
        <v>43</v>
      </c>
      <c r="D5" s="137">
        <v>50</v>
      </c>
      <c r="E5" s="138">
        <v>51</v>
      </c>
      <c r="F5" s="138">
        <v>50</v>
      </c>
      <c r="G5" s="138">
        <v>44</v>
      </c>
      <c r="H5" s="138">
        <v>46</v>
      </c>
      <c r="I5" s="139">
        <v>50</v>
      </c>
      <c r="J5" s="139">
        <v>55</v>
      </c>
      <c r="K5" s="138">
        <v>54</v>
      </c>
      <c r="L5" s="138"/>
      <c r="M5" s="138"/>
      <c r="N5" s="140"/>
      <c r="O5" s="141"/>
      <c r="P5" s="142"/>
      <c r="Q5" s="142"/>
      <c r="R5" s="142"/>
      <c r="S5" s="142"/>
    </row>
    <row r="6" spans="1:19" ht="21">
      <c r="A6" s="186" t="s">
        <v>89</v>
      </c>
      <c r="B6" s="167" t="s">
        <v>90</v>
      </c>
      <c r="C6" s="167">
        <v>48</v>
      </c>
      <c r="D6" s="167">
        <v>43</v>
      </c>
      <c r="E6" s="168">
        <v>50</v>
      </c>
      <c r="F6" s="168">
        <v>50</v>
      </c>
      <c r="G6" s="168">
        <v>54</v>
      </c>
      <c r="H6" s="168">
        <v>58</v>
      </c>
      <c r="I6" s="169">
        <v>46</v>
      </c>
      <c r="J6" s="169">
        <v>52</v>
      </c>
      <c r="K6" s="168">
        <v>61</v>
      </c>
      <c r="L6" s="168"/>
      <c r="M6" s="168"/>
      <c r="N6" s="170"/>
      <c r="O6" s="171"/>
      <c r="P6" s="172"/>
      <c r="Q6" s="172"/>
      <c r="R6" s="172"/>
      <c r="S6" s="172"/>
    </row>
    <row r="7" spans="1:19" ht="21">
      <c r="A7" s="186"/>
      <c r="B7" s="167" t="s">
        <v>91</v>
      </c>
      <c r="C7" s="167">
        <v>50</v>
      </c>
      <c r="D7" s="167">
        <v>49</v>
      </c>
      <c r="E7" s="168">
        <v>44</v>
      </c>
      <c r="F7" s="168">
        <v>50</v>
      </c>
      <c r="G7" s="168">
        <v>53</v>
      </c>
      <c r="H7" s="168">
        <v>47</v>
      </c>
      <c r="I7" s="169">
        <v>59</v>
      </c>
      <c r="J7" s="169">
        <v>45</v>
      </c>
      <c r="K7" s="168">
        <v>49</v>
      </c>
      <c r="L7" s="168"/>
      <c r="M7" s="168"/>
      <c r="N7" s="170"/>
      <c r="O7" s="171"/>
      <c r="P7" s="172"/>
      <c r="Q7" s="172"/>
      <c r="R7" s="172"/>
      <c r="S7" s="172"/>
    </row>
    <row r="8" spans="1:19" ht="21">
      <c r="A8" s="186"/>
      <c r="B8" s="167" t="s">
        <v>92</v>
      </c>
      <c r="C8" s="167">
        <v>43</v>
      </c>
      <c r="D8" s="167">
        <v>51</v>
      </c>
      <c r="E8" s="168">
        <v>48</v>
      </c>
      <c r="F8" s="168">
        <v>39</v>
      </c>
      <c r="G8" s="168">
        <v>38</v>
      </c>
      <c r="H8" s="168">
        <v>45</v>
      </c>
      <c r="I8" s="169">
        <v>42</v>
      </c>
      <c r="J8" s="169">
        <v>58</v>
      </c>
      <c r="K8" s="168">
        <v>41</v>
      </c>
      <c r="L8" s="168"/>
      <c r="M8" s="168"/>
      <c r="N8" s="170"/>
      <c r="O8" s="171"/>
      <c r="P8" s="172"/>
      <c r="Q8" s="172"/>
      <c r="R8" s="172"/>
      <c r="S8" s="172"/>
    </row>
    <row r="9" spans="1:19" ht="21">
      <c r="A9" s="184" t="s">
        <v>81</v>
      </c>
      <c r="B9" s="143" t="s">
        <v>82</v>
      </c>
      <c r="C9" s="143">
        <v>72</v>
      </c>
      <c r="D9" s="143">
        <v>73</v>
      </c>
      <c r="E9" s="144">
        <v>74</v>
      </c>
      <c r="F9" s="144">
        <v>74</v>
      </c>
      <c r="G9" s="144">
        <v>65</v>
      </c>
      <c r="H9" s="145">
        <v>69</v>
      </c>
      <c r="I9" s="144">
        <v>72</v>
      </c>
      <c r="J9" s="144">
        <v>73</v>
      </c>
      <c r="K9" s="144">
        <v>79</v>
      </c>
      <c r="L9" s="144"/>
      <c r="M9" s="144"/>
      <c r="N9" s="146"/>
      <c r="O9" s="147"/>
      <c r="P9" s="144"/>
      <c r="Q9" s="144"/>
      <c r="R9" s="144"/>
      <c r="S9" s="144"/>
    </row>
    <row r="10" spans="1:19" ht="21">
      <c r="A10" s="184"/>
      <c r="B10" s="148" t="s">
        <v>83</v>
      </c>
      <c r="C10" s="148">
        <v>69</v>
      </c>
      <c r="D10" s="148">
        <v>77</v>
      </c>
      <c r="E10" s="149">
        <v>73</v>
      </c>
      <c r="F10" s="149">
        <v>74</v>
      </c>
      <c r="G10" s="149">
        <v>71</v>
      </c>
      <c r="H10" s="150">
        <v>65</v>
      </c>
      <c r="I10" s="149">
        <v>72</v>
      </c>
      <c r="J10" s="149">
        <v>70</v>
      </c>
      <c r="K10" s="149">
        <v>71</v>
      </c>
      <c r="L10" s="149"/>
      <c r="M10" s="149"/>
      <c r="N10" s="151"/>
      <c r="O10" s="152"/>
      <c r="P10" s="149"/>
      <c r="Q10" s="149"/>
      <c r="R10" s="149"/>
      <c r="S10" s="149"/>
    </row>
    <row r="11" spans="1:19" ht="21">
      <c r="A11" s="184"/>
      <c r="B11" s="148" t="s">
        <v>84</v>
      </c>
      <c r="C11" s="148">
        <v>70</v>
      </c>
      <c r="D11" s="148">
        <v>68</v>
      </c>
      <c r="E11" s="149">
        <v>78</v>
      </c>
      <c r="F11" s="149">
        <v>74</v>
      </c>
      <c r="G11" s="149">
        <v>71</v>
      </c>
      <c r="H11" s="150">
        <v>71</v>
      </c>
      <c r="I11" s="149">
        <v>72</v>
      </c>
      <c r="J11" s="149">
        <v>72</v>
      </c>
      <c r="K11" s="149">
        <v>67</v>
      </c>
      <c r="L11" s="149"/>
      <c r="M11" s="149"/>
      <c r="N11" s="151"/>
      <c r="O11" s="152"/>
      <c r="P11" s="149"/>
      <c r="Q11" s="149"/>
      <c r="R11" s="149"/>
      <c r="S11" s="149"/>
    </row>
    <row r="12" spans="1:19" ht="21">
      <c r="A12" s="184"/>
      <c r="B12" s="148" t="s">
        <v>85</v>
      </c>
      <c r="C12" s="148">
        <v>70</v>
      </c>
      <c r="D12" s="148">
        <v>70</v>
      </c>
      <c r="E12" s="149">
        <v>72</v>
      </c>
      <c r="F12" s="149">
        <v>75</v>
      </c>
      <c r="G12" s="149">
        <v>71</v>
      </c>
      <c r="H12" s="150">
        <v>68</v>
      </c>
      <c r="I12" s="149">
        <v>72</v>
      </c>
      <c r="J12" s="149">
        <v>63</v>
      </c>
      <c r="K12" s="149">
        <v>70</v>
      </c>
      <c r="L12" s="149"/>
      <c r="M12" s="149"/>
      <c r="N12" s="151"/>
      <c r="O12" s="152"/>
      <c r="P12" s="149"/>
      <c r="Q12" s="149"/>
      <c r="R12" s="149"/>
      <c r="S12" s="149"/>
    </row>
    <row r="13" spans="1:19" ht="21">
      <c r="A13" s="184"/>
      <c r="B13" s="148" t="s">
        <v>86</v>
      </c>
      <c r="C13" s="148"/>
      <c r="D13" s="148">
        <v>70</v>
      </c>
      <c r="E13" s="149">
        <v>69</v>
      </c>
      <c r="F13" s="149">
        <v>72</v>
      </c>
      <c r="G13" s="149">
        <v>77</v>
      </c>
      <c r="H13" s="150">
        <v>75</v>
      </c>
      <c r="I13" s="149">
        <v>72</v>
      </c>
      <c r="J13" s="149">
        <v>75</v>
      </c>
      <c r="K13" s="149">
        <v>63</v>
      </c>
      <c r="L13" s="149"/>
      <c r="M13" s="149"/>
      <c r="N13" s="151"/>
      <c r="O13" s="152"/>
      <c r="P13" s="149"/>
      <c r="Q13" s="149"/>
      <c r="R13" s="149"/>
      <c r="S13" s="149"/>
    </row>
    <row r="14" spans="1:19" ht="21">
      <c r="A14" s="184"/>
      <c r="B14" s="148" t="s">
        <v>87</v>
      </c>
      <c r="C14" s="148"/>
      <c r="D14" s="148"/>
      <c r="E14" s="149">
        <v>70</v>
      </c>
      <c r="F14" s="149">
        <v>69</v>
      </c>
      <c r="G14" s="149">
        <v>72</v>
      </c>
      <c r="H14" s="150">
        <v>76</v>
      </c>
      <c r="I14" s="149">
        <v>75</v>
      </c>
      <c r="J14" s="149">
        <v>67</v>
      </c>
      <c r="K14" s="149">
        <v>73</v>
      </c>
      <c r="L14" s="149"/>
      <c r="M14" s="149"/>
      <c r="N14" s="151"/>
      <c r="O14" s="152"/>
      <c r="P14" s="149"/>
      <c r="Q14" s="149"/>
      <c r="R14" s="149"/>
      <c r="S14" s="149"/>
    </row>
    <row r="15" spans="1:19" ht="19.5" customHeight="1">
      <c r="A15" s="193" t="s">
        <v>71</v>
      </c>
      <c r="B15" s="153" t="s">
        <v>72</v>
      </c>
      <c r="C15" s="154">
        <v>120</v>
      </c>
      <c r="D15" s="154">
        <v>139</v>
      </c>
      <c r="E15" s="154">
        <v>102</v>
      </c>
      <c r="F15" s="154">
        <v>125</v>
      </c>
      <c r="G15" s="154">
        <v>114</v>
      </c>
      <c r="H15" s="154">
        <v>95</v>
      </c>
      <c r="I15" s="155">
        <v>120</v>
      </c>
      <c r="J15" s="155">
        <v>153</v>
      </c>
      <c r="K15" s="154">
        <v>106</v>
      </c>
      <c r="L15" s="154"/>
      <c r="M15" s="154"/>
      <c r="N15" s="156"/>
      <c r="O15" s="155"/>
      <c r="P15" s="154"/>
      <c r="Q15" s="154"/>
      <c r="R15" s="154"/>
      <c r="S15" s="154"/>
    </row>
    <row r="16" spans="1:19" ht="19.5" customHeight="1">
      <c r="A16" s="194"/>
      <c r="B16" s="157" t="s">
        <v>73</v>
      </c>
      <c r="C16" s="158">
        <v>143</v>
      </c>
      <c r="D16" s="158">
        <v>138</v>
      </c>
      <c r="E16" s="158" t="s">
        <v>146</v>
      </c>
      <c r="F16" s="158">
        <v>101</v>
      </c>
      <c r="G16" s="158">
        <v>126</v>
      </c>
      <c r="H16" s="158">
        <v>114</v>
      </c>
      <c r="I16" s="159">
        <v>95</v>
      </c>
      <c r="J16" s="159">
        <v>113</v>
      </c>
      <c r="K16" s="158">
        <v>152</v>
      </c>
      <c r="L16" s="158"/>
      <c r="M16" s="158"/>
      <c r="N16" s="156"/>
      <c r="O16" s="159"/>
      <c r="P16" s="158"/>
      <c r="Q16" s="158"/>
      <c r="R16" s="158"/>
      <c r="S16" s="158"/>
    </row>
    <row r="17" spans="1:19" ht="19.5" customHeight="1">
      <c r="A17" s="194"/>
      <c r="B17" s="157" t="s">
        <v>74</v>
      </c>
      <c r="C17" s="158">
        <v>125</v>
      </c>
      <c r="D17" s="158">
        <v>136</v>
      </c>
      <c r="E17" s="158">
        <v>2559</v>
      </c>
      <c r="F17" s="158">
        <v>2560</v>
      </c>
      <c r="G17" s="158">
        <v>2561</v>
      </c>
      <c r="H17" s="158">
        <v>2562</v>
      </c>
      <c r="I17" s="159">
        <v>2563</v>
      </c>
      <c r="J17" s="159">
        <v>2564</v>
      </c>
      <c r="K17" s="158">
        <v>2565</v>
      </c>
      <c r="L17" s="158"/>
      <c r="M17" s="158"/>
      <c r="N17" s="156"/>
      <c r="O17" s="159"/>
      <c r="P17" s="158"/>
      <c r="Q17" s="158"/>
      <c r="R17" s="158"/>
      <c r="S17" s="158"/>
    </row>
    <row r="18" spans="1:19" s="160" customFormat="1" ht="19.5" customHeight="1">
      <c r="A18" s="194" t="s">
        <v>75</v>
      </c>
      <c r="B18" s="157" t="s">
        <v>76</v>
      </c>
      <c r="C18" s="158">
        <v>80</v>
      </c>
      <c r="D18" s="158">
        <v>121</v>
      </c>
      <c r="E18" s="158"/>
      <c r="F18" s="158"/>
      <c r="G18" s="158"/>
      <c r="H18" s="158"/>
      <c r="I18" s="159">
        <v>90</v>
      </c>
      <c r="J18" s="159">
        <v>71</v>
      </c>
      <c r="K18" s="158">
        <v>43</v>
      </c>
      <c r="L18" s="158"/>
      <c r="M18" s="158"/>
      <c r="N18" s="156"/>
      <c r="O18" s="159"/>
      <c r="P18" s="158"/>
      <c r="Q18" s="158"/>
      <c r="R18" s="158"/>
      <c r="S18" s="158"/>
    </row>
    <row r="19" spans="1:19" s="160" customFormat="1" ht="19.5" customHeight="1">
      <c r="A19" s="194"/>
      <c r="B19" s="157" t="s">
        <v>77</v>
      </c>
      <c r="C19" s="158">
        <v>70</v>
      </c>
      <c r="D19" s="158">
        <v>121</v>
      </c>
      <c r="E19" s="158"/>
      <c r="F19" s="158"/>
      <c r="G19" s="158"/>
      <c r="H19" s="158"/>
      <c r="I19" s="159">
        <v>92</v>
      </c>
      <c r="J19" s="159">
        <v>87</v>
      </c>
      <c r="K19" s="158">
        <v>69</v>
      </c>
      <c r="L19" s="158"/>
      <c r="M19" s="158"/>
      <c r="N19" s="156"/>
      <c r="O19" s="159"/>
      <c r="P19" s="158"/>
      <c r="Q19" s="158"/>
      <c r="R19" s="158"/>
      <c r="S19" s="158"/>
    </row>
    <row r="20" spans="1:19" s="160" customFormat="1" ht="19.5" customHeight="1">
      <c r="A20" s="194"/>
      <c r="B20" s="157" t="s">
        <v>78</v>
      </c>
      <c r="C20" s="158">
        <v>71</v>
      </c>
      <c r="D20" s="158">
        <v>76</v>
      </c>
      <c r="E20" s="158"/>
      <c r="F20" s="158"/>
      <c r="G20" s="158"/>
      <c r="H20" s="158"/>
      <c r="I20" s="159">
        <v>91</v>
      </c>
      <c r="J20" s="159">
        <v>88</v>
      </c>
      <c r="K20" s="158">
        <v>89</v>
      </c>
      <c r="L20" s="158"/>
      <c r="M20" s="158"/>
      <c r="N20" s="156"/>
      <c r="O20" s="159"/>
      <c r="P20" s="158"/>
      <c r="Q20" s="158"/>
      <c r="R20" s="158"/>
      <c r="S20" s="158"/>
    </row>
    <row r="21" spans="1:19" s="175" customFormat="1" ht="19.5" customHeight="1">
      <c r="A21" s="195" t="s">
        <v>195</v>
      </c>
      <c r="B21" s="195"/>
      <c r="C21" s="173">
        <f aca="true" t="shared" si="0" ref="C21:D23">SUM(C18:C20)</f>
        <v>221</v>
      </c>
      <c r="D21" s="173">
        <f t="shared" si="0"/>
        <v>318</v>
      </c>
      <c r="E21" s="173"/>
      <c r="F21" s="173"/>
      <c r="G21" s="173"/>
      <c r="H21" s="173"/>
      <c r="I21" s="174">
        <f aca="true" t="shared" si="1" ref="I21:K23">SUM(I18:I20)</f>
        <v>273</v>
      </c>
      <c r="J21" s="174">
        <f t="shared" si="1"/>
        <v>246</v>
      </c>
      <c r="K21" s="173">
        <f t="shared" si="1"/>
        <v>201</v>
      </c>
      <c r="L21" s="173">
        <f>SUM(L5:L8)</f>
        <v>0</v>
      </c>
      <c r="M21" s="173">
        <f aca="true" t="shared" si="2" ref="M21:R21">SUM(M5:M8)</f>
        <v>0</v>
      </c>
      <c r="N21" s="173">
        <f t="shared" si="2"/>
        <v>0</v>
      </c>
      <c r="O21" s="173">
        <f t="shared" si="2"/>
        <v>0</v>
      </c>
      <c r="P21" s="173">
        <f t="shared" si="2"/>
        <v>0</v>
      </c>
      <c r="Q21" s="173">
        <f t="shared" si="2"/>
        <v>0</v>
      </c>
      <c r="R21" s="173">
        <f t="shared" si="2"/>
        <v>0</v>
      </c>
      <c r="S21" s="173">
        <f>SUM(S18:S20)</f>
        <v>0</v>
      </c>
    </row>
    <row r="22" spans="1:19" s="178" customFormat="1" ht="19.5" customHeight="1">
      <c r="A22" s="187" t="s">
        <v>196</v>
      </c>
      <c r="B22" s="187"/>
      <c r="C22" s="176">
        <f t="shared" si="0"/>
        <v>362</v>
      </c>
      <c r="D22" s="176">
        <f t="shared" si="0"/>
        <v>515</v>
      </c>
      <c r="E22" s="176"/>
      <c r="F22" s="176"/>
      <c r="G22" s="176"/>
      <c r="H22" s="176"/>
      <c r="I22" s="177">
        <f t="shared" si="1"/>
        <v>456</v>
      </c>
      <c r="J22" s="177">
        <f t="shared" si="1"/>
        <v>421</v>
      </c>
      <c r="K22" s="176">
        <f t="shared" si="1"/>
        <v>359</v>
      </c>
      <c r="L22" s="176">
        <f>SUM(L9:L14)</f>
        <v>0</v>
      </c>
      <c r="M22" s="176">
        <f aca="true" t="shared" si="3" ref="M22:R22">SUM(M9:M14)</f>
        <v>0</v>
      </c>
      <c r="N22" s="176">
        <f t="shared" si="3"/>
        <v>0</v>
      </c>
      <c r="O22" s="176">
        <f t="shared" si="3"/>
        <v>0</v>
      </c>
      <c r="P22" s="176">
        <f t="shared" si="3"/>
        <v>0</v>
      </c>
      <c r="Q22" s="176">
        <f t="shared" si="3"/>
        <v>0</v>
      </c>
      <c r="R22" s="176">
        <f t="shared" si="3"/>
        <v>0</v>
      </c>
      <c r="S22" s="176">
        <f>SUM(S19:S21)</f>
        <v>0</v>
      </c>
    </row>
    <row r="23" spans="1:19" s="179" customFormat="1" ht="19.5" customHeight="1">
      <c r="A23" s="188" t="s">
        <v>197</v>
      </c>
      <c r="B23" s="188"/>
      <c r="C23" s="132">
        <f t="shared" si="0"/>
        <v>654</v>
      </c>
      <c r="D23" s="132">
        <f t="shared" si="0"/>
        <v>909</v>
      </c>
      <c r="E23" s="132"/>
      <c r="F23" s="132"/>
      <c r="G23" s="132"/>
      <c r="H23" s="132"/>
      <c r="I23" s="72">
        <f t="shared" si="1"/>
        <v>820</v>
      </c>
      <c r="J23" s="72">
        <f t="shared" si="1"/>
        <v>755</v>
      </c>
      <c r="K23" s="132">
        <f t="shared" si="1"/>
        <v>649</v>
      </c>
      <c r="L23" s="132">
        <f>SUM(L15:L20)</f>
        <v>0</v>
      </c>
      <c r="M23" s="132">
        <f aca="true" t="shared" si="4" ref="M23:R23">SUM(M15:M20)</f>
        <v>0</v>
      </c>
      <c r="N23" s="132">
        <f t="shared" si="4"/>
        <v>0</v>
      </c>
      <c r="O23" s="132">
        <f t="shared" si="4"/>
        <v>0</v>
      </c>
      <c r="P23" s="132">
        <f t="shared" si="4"/>
        <v>0</v>
      </c>
      <c r="Q23" s="132">
        <f t="shared" si="4"/>
        <v>0</v>
      </c>
      <c r="R23" s="132">
        <f t="shared" si="4"/>
        <v>0</v>
      </c>
      <c r="S23" s="132">
        <f>SUM(S20:S22)</f>
        <v>0</v>
      </c>
    </row>
    <row r="24" spans="1:19" ht="19.5" customHeight="1">
      <c r="A24" s="196" t="s">
        <v>79</v>
      </c>
      <c r="B24" s="196"/>
      <c r="C24" s="165" t="e">
        <f>#REF!+C21</f>
        <v>#REF!</v>
      </c>
      <c r="D24" s="165" t="e">
        <f>#REF!+D21</f>
        <v>#REF!</v>
      </c>
      <c r="E24" s="165"/>
      <c r="F24" s="165"/>
      <c r="G24" s="165"/>
      <c r="H24" s="165"/>
      <c r="I24" s="166" t="e">
        <f>#REF!+I21</f>
        <v>#REF!</v>
      </c>
      <c r="J24" s="166" t="e">
        <f>#REF!+J21</f>
        <v>#REF!</v>
      </c>
      <c r="K24" s="165" t="e">
        <f>#REF!+K21</f>
        <v>#REF!</v>
      </c>
      <c r="L24" s="165">
        <f>SUM(L21:L23)</f>
        <v>0</v>
      </c>
      <c r="M24" s="165">
        <f aca="true" t="shared" si="5" ref="M24:S24">SUM(M21:M23)</f>
        <v>0</v>
      </c>
      <c r="N24" s="165">
        <f t="shared" si="5"/>
        <v>0</v>
      </c>
      <c r="O24" s="165">
        <f t="shared" si="5"/>
        <v>0</v>
      </c>
      <c r="P24" s="165">
        <f t="shared" si="5"/>
        <v>0</v>
      </c>
      <c r="Q24" s="165">
        <f t="shared" si="5"/>
        <v>0</v>
      </c>
      <c r="R24" s="165">
        <f t="shared" si="5"/>
        <v>0</v>
      </c>
      <c r="S24" s="165">
        <f t="shared" si="5"/>
        <v>0</v>
      </c>
    </row>
    <row r="25" spans="1:19" ht="2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8"/>
      <c r="S25" s="106" t="s">
        <v>138</v>
      </c>
    </row>
    <row r="40" spans="5:9" ht="21">
      <c r="E40" s="92" t="s">
        <v>146</v>
      </c>
      <c r="F40" s="92">
        <v>101</v>
      </c>
      <c r="G40" s="92">
        <v>126</v>
      </c>
      <c r="H40" s="92">
        <v>114</v>
      </c>
      <c r="I40" s="92">
        <v>95</v>
      </c>
    </row>
    <row r="70" spans="5:9" ht="21">
      <c r="E70" s="92" t="s">
        <v>146</v>
      </c>
      <c r="F70" s="92">
        <v>101</v>
      </c>
      <c r="G70" s="92">
        <v>126</v>
      </c>
      <c r="H70" s="92">
        <v>114</v>
      </c>
      <c r="I70" s="92">
        <v>95</v>
      </c>
    </row>
  </sheetData>
  <sheetProtection/>
  <mergeCells count="15">
    <mergeCell ref="A21:B21"/>
    <mergeCell ref="A24:B24"/>
    <mergeCell ref="A1:S1"/>
    <mergeCell ref="A2:S2"/>
    <mergeCell ref="A3:A4"/>
    <mergeCell ref="A9:A14"/>
    <mergeCell ref="A5:B5"/>
    <mergeCell ref="A6:A8"/>
    <mergeCell ref="A22:B22"/>
    <mergeCell ref="A23:B23"/>
    <mergeCell ref="O3:S3"/>
    <mergeCell ref="C3:N3"/>
    <mergeCell ref="B3:B4"/>
    <mergeCell ref="A15:A17"/>
    <mergeCell ref="A18:A20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view="pageBreakPreview" zoomScaleNormal="115" zoomScaleSheetLayoutView="100" zoomScalePageLayoutView="0" workbookViewId="0" topLeftCell="A1">
      <pane ySplit="7" topLeftCell="A96" activePane="bottomLeft" state="frozen"/>
      <selection pane="topLeft" activeCell="A1" sqref="A1"/>
      <selection pane="bottomLeft" activeCell="S7" sqref="S7"/>
    </sheetView>
  </sheetViews>
  <sheetFormatPr defaultColWidth="9.00390625" defaultRowHeight="15"/>
  <cols>
    <col min="1" max="1" width="9.00390625" style="18" customWidth="1"/>
    <col min="2" max="2" width="5.140625" style="18" customWidth="1"/>
    <col min="3" max="3" width="6.7109375" style="18" customWidth="1"/>
    <col min="4" max="4" width="36.7109375" style="18" customWidth="1"/>
    <col min="5" max="5" width="6.140625" style="96" customWidth="1"/>
    <col min="6" max="6" width="6.140625" style="92" customWidth="1"/>
    <col min="7" max="7" width="6.140625" style="95" customWidth="1"/>
    <col min="8" max="13" width="6.140625" style="92" customWidth="1"/>
    <col min="14" max="16384" width="9.00390625" style="18" customWidth="1"/>
  </cols>
  <sheetData>
    <row r="1" spans="1:13" ht="9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ht="9.75" customHeight="1"/>
    <row r="3" spans="1:13" ht="21">
      <c r="A3" s="197" t="s">
        <v>63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21">
      <c r="A4" s="211" t="s">
        <v>193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21">
      <c r="A5" s="198" t="s">
        <v>133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21">
      <c r="A6" s="220" t="s">
        <v>0</v>
      </c>
      <c r="B6" s="220" t="s">
        <v>1</v>
      </c>
      <c r="C6" s="220" t="s">
        <v>2</v>
      </c>
      <c r="D6" s="220" t="s">
        <v>3</v>
      </c>
      <c r="E6" s="219"/>
      <c r="F6" s="219"/>
      <c r="G6" s="219"/>
      <c r="H6" s="226"/>
      <c r="I6" s="218" t="s">
        <v>118</v>
      </c>
      <c r="J6" s="219"/>
      <c r="K6" s="219"/>
      <c r="L6" s="219"/>
      <c r="M6" s="219"/>
    </row>
    <row r="7" spans="1:13" ht="21">
      <c r="A7" s="221"/>
      <c r="B7" s="221"/>
      <c r="C7" s="221"/>
      <c r="D7" s="221"/>
      <c r="E7" s="52">
        <v>2564</v>
      </c>
      <c r="F7" s="52">
        <v>2565</v>
      </c>
      <c r="G7" s="52">
        <v>2566</v>
      </c>
      <c r="H7" s="52">
        <v>2567</v>
      </c>
      <c r="I7" s="52">
        <v>2568</v>
      </c>
      <c r="J7" s="52">
        <v>2569</v>
      </c>
      <c r="K7" s="52">
        <v>2570</v>
      </c>
      <c r="L7" s="52">
        <v>2571</v>
      </c>
      <c r="M7" s="52">
        <v>2572</v>
      </c>
    </row>
    <row r="8" spans="1:13" ht="21">
      <c r="A8" s="19" t="s">
        <v>5</v>
      </c>
      <c r="B8" s="19" t="s">
        <v>12</v>
      </c>
      <c r="C8" s="19" t="s">
        <v>148</v>
      </c>
      <c r="D8" s="20" t="s">
        <v>22</v>
      </c>
      <c r="E8" s="94">
        <v>28</v>
      </c>
      <c r="F8" s="94">
        <v>28</v>
      </c>
      <c r="G8" s="94">
        <v>20</v>
      </c>
      <c r="H8" s="94">
        <v>0</v>
      </c>
      <c r="I8" s="94"/>
      <c r="J8" s="94"/>
      <c r="K8" s="94"/>
      <c r="L8" s="94"/>
      <c r="M8" s="94"/>
    </row>
    <row r="9" spans="1:13" ht="21">
      <c r="A9" s="20"/>
      <c r="B9" s="19" t="s">
        <v>12</v>
      </c>
      <c r="C9" s="19" t="s">
        <v>149</v>
      </c>
      <c r="D9" s="20" t="s">
        <v>6</v>
      </c>
      <c r="E9" s="94">
        <v>17</v>
      </c>
      <c r="F9" s="94">
        <v>21</v>
      </c>
      <c r="G9" s="94">
        <v>17</v>
      </c>
      <c r="H9" s="94">
        <v>0</v>
      </c>
      <c r="I9" s="94"/>
      <c r="J9" s="94"/>
      <c r="K9" s="94"/>
      <c r="L9" s="94"/>
      <c r="M9" s="94"/>
    </row>
    <row r="10" spans="1:13" ht="21">
      <c r="A10" s="20"/>
      <c r="B10" s="19" t="s">
        <v>12</v>
      </c>
      <c r="C10" s="19" t="s">
        <v>150</v>
      </c>
      <c r="D10" s="20" t="s">
        <v>7</v>
      </c>
      <c r="E10" s="94">
        <v>27</v>
      </c>
      <c r="F10" s="94">
        <v>30</v>
      </c>
      <c r="G10" s="94">
        <v>32</v>
      </c>
      <c r="H10" s="94">
        <v>0</v>
      </c>
      <c r="I10" s="94"/>
      <c r="J10" s="94"/>
      <c r="K10" s="94"/>
      <c r="L10" s="94"/>
      <c r="M10" s="94"/>
    </row>
    <row r="11" spans="1:13" ht="21">
      <c r="A11" s="20"/>
      <c r="B11" s="19" t="s">
        <v>12</v>
      </c>
      <c r="C11" s="19" t="s">
        <v>151</v>
      </c>
      <c r="D11" s="20" t="s">
        <v>8</v>
      </c>
      <c r="E11" s="94">
        <v>29</v>
      </c>
      <c r="F11" s="94">
        <v>34</v>
      </c>
      <c r="G11" s="94">
        <v>34</v>
      </c>
      <c r="H11" s="94">
        <v>0</v>
      </c>
      <c r="I11" s="94"/>
      <c r="J11" s="94"/>
      <c r="K11" s="94"/>
      <c r="L11" s="94"/>
      <c r="M11" s="94"/>
    </row>
    <row r="12" spans="1:13" ht="21">
      <c r="A12" s="20"/>
      <c r="B12" s="19" t="s">
        <v>12</v>
      </c>
      <c r="C12" s="19" t="s">
        <v>152</v>
      </c>
      <c r="D12" s="20" t="s">
        <v>9</v>
      </c>
      <c r="E12" s="94">
        <v>7</v>
      </c>
      <c r="F12" s="94">
        <v>23</v>
      </c>
      <c r="G12" s="94">
        <v>20</v>
      </c>
      <c r="H12" s="94">
        <v>0</v>
      </c>
      <c r="I12" s="94"/>
      <c r="J12" s="94"/>
      <c r="K12" s="94"/>
      <c r="L12" s="94"/>
      <c r="M12" s="94"/>
    </row>
    <row r="13" spans="1:13" ht="21">
      <c r="A13" s="20"/>
      <c r="B13" s="19" t="s">
        <v>12</v>
      </c>
      <c r="C13" s="19" t="s">
        <v>153</v>
      </c>
      <c r="D13" s="20" t="s">
        <v>10</v>
      </c>
      <c r="E13" s="94">
        <v>30</v>
      </c>
      <c r="F13" s="94">
        <v>29</v>
      </c>
      <c r="G13" s="94">
        <v>33</v>
      </c>
      <c r="H13" s="94">
        <v>0</v>
      </c>
      <c r="I13" s="94"/>
      <c r="J13" s="94"/>
      <c r="K13" s="94"/>
      <c r="L13" s="94"/>
      <c r="M13" s="94"/>
    </row>
    <row r="14" spans="1:13" ht="21">
      <c r="A14" s="20"/>
      <c r="B14" s="19" t="s">
        <v>12</v>
      </c>
      <c r="C14" s="19" t="s">
        <v>154</v>
      </c>
      <c r="D14" s="20" t="s">
        <v>96</v>
      </c>
      <c r="E14" s="94">
        <v>27</v>
      </c>
      <c r="F14" s="94">
        <v>32</v>
      </c>
      <c r="G14" s="94">
        <v>32</v>
      </c>
      <c r="H14" s="94">
        <v>0</v>
      </c>
      <c r="I14" s="94"/>
      <c r="J14" s="94"/>
      <c r="K14" s="94"/>
      <c r="L14" s="94"/>
      <c r="M14" s="94"/>
    </row>
    <row r="15" spans="1:13" ht="21">
      <c r="A15" s="20"/>
      <c r="B15" s="19" t="s">
        <v>12</v>
      </c>
      <c r="C15" s="19" t="s">
        <v>155</v>
      </c>
      <c r="D15" s="20" t="s">
        <v>97</v>
      </c>
      <c r="E15" s="94">
        <v>22</v>
      </c>
      <c r="F15" s="94">
        <v>23</v>
      </c>
      <c r="G15" s="94">
        <v>23</v>
      </c>
      <c r="H15" s="94">
        <v>0</v>
      </c>
      <c r="I15" s="94"/>
      <c r="J15" s="94"/>
      <c r="K15" s="94"/>
      <c r="L15" s="94"/>
      <c r="M15" s="94"/>
    </row>
    <row r="16" spans="1:13" ht="21">
      <c r="A16" s="20"/>
      <c r="B16" s="19" t="s">
        <v>12</v>
      </c>
      <c r="C16" s="19" t="s">
        <v>156</v>
      </c>
      <c r="D16" s="20" t="s">
        <v>98</v>
      </c>
      <c r="E16" s="94">
        <v>30</v>
      </c>
      <c r="F16" s="94">
        <v>29</v>
      </c>
      <c r="G16" s="94">
        <v>28</v>
      </c>
      <c r="H16" s="94">
        <v>0</v>
      </c>
      <c r="I16" s="94"/>
      <c r="J16" s="94"/>
      <c r="K16" s="94"/>
      <c r="L16" s="94"/>
      <c r="M16" s="94"/>
    </row>
    <row r="17" spans="1:13" ht="21">
      <c r="A17" s="20"/>
      <c r="B17" s="19" t="s">
        <v>12</v>
      </c>
      <c r="C17" s="19">
        <v>1524</v>
      </c>
      <c r="D17" s="20" t="s">
        <v>134</v>
      </c>
      <c r="E17" s="94">
        <v>0</v>
      </c>
      <c r="F17" s="94">
        <v>0</v>
      </c>
      <c r="G17" s="94">
        <v>12</v>
      </c>
      <c r="H17" s="94">
        <v>17</v>
      </c>
      <c r="I17" s="94"/>
      <c r="J17" s="94"/>
      <c r="K17" s="94"/>
      <c r="L17" s="94"/>
      <c r="M17" s="94"/>
    </row>
    <row r="18" spans="1:13" ht="21">
      <c r="A18" s="20"/>
      <c r="B18" s="19" t="s">
        <v>12</v>
      </c>
      <c r="C18" s="19" t="s">
        <v>199</v>
      </c>
      <c r="D18" s="20" t="s">
        <v>200</v>
      </c>
      <c r="E18" s="94">
        <v>0</v>
      </c>
      <c r="F18" s="94">
        <v>0</v>
      </c>
      <c r="G18" s="94">
        <v>0</v>
      </c>
      <c r="H18" s="94">
        <v>18</v>
      </c>
      <c r="I18" s="94"/>
      <c r="J18" s="94"/>
      <c r="K18" s="94"/>
      <c r="L18" s="94"/>
      <c r="M18" s="94"/>
    </row>
    <row r="19" spans="1:13" ht="21">
      <c r="A19" s="20"/>
      <c r="B19" s="19" t="s">
        <v>12</v>
      </c>
      <c r="C19" s="19" t="s">
        <v>201</v>
      </c>
      <c r="D19" s="20" t="s">
        <v>202</v>
      </c>
      <c r="E19" s="94">
        <v>0</v>
      </c>
      <c r="F19" s="94">
        <v>0</v>
      </c>
      <c r="G19" s="94">
        <v>0</v>
      </c>
      <c r="H19" s="94">
        <v>7</v>
      </c>
      <c r="I19" s="94"/>
      <c r="J19" s="94"/>
      <c r="K19" s="94"/>
      <c r="L19" s="94"/>
      <c r="M19" s="94"/>
    </row>
    <row r="20" spans="1:13" ht="21">
      <c r="A20" s="20"/>
      <c r="B20" s="19" t="s">
        <v>12</v>
      </c>
      <c r="C20" s="19" t="s">
        <v>203</v>
      </c>
      <c r="D20" s="20" t="s">
        <v>204</v>
      </c>
      <c r="E20" s="94">
        <v>0</v>
      </c>
      <c r="F20" s="94">
        <v>0</v>
      </c>
      <c r="G20" s="94">
        <v>0</v>
      </c>
      <c r="H20" s="94">
        <v>13</v>
      </c>
      <c r="I20" s="94"/>
      <c r="J20" s="94"/>
      <c r="K20" s="94"/>
      <c r="L20" s="94"/>
      <c r="M20" s="94"/>
    </row>
    <row r="21" spans="1:13" ht="21">
      <c r="A21" s="20"/>
      <c r="B21" s="19" t="s">
        <v>12</v>
      </c>
      <c r="C21" s="19" t="s">
        <v>205</v>
      </c>
      <c r="D21" s="20" t="s">
        <v>206</v>
      </c>
      <c r="E21" s="94">
        <v>0</v>
      </c>
      <c r="F21" s="94">
        <v>0</v>
      </c>
      <c r="G21" s="94">
        <v>0</v>
      </c>
      <c r="H21" s="94">
        <v>35</v>
      </c>
      <c r="I21" s="94"/>
      <c r="J21" s="94"/>
      <c r="K21" s="94"/>
      <c r="L21" s="94"/>
      <c r="M21" s="94"/>
    </row>
    <row r="22" spans="1:13" ht="21">
      <c r="A22" s="20"/>
      <c r="B22" s="19" t="s">
        <v>12</v>
      </c>
      <c r="C22" s="19" t="s">
        <v>207</v>
      </c>
      <c r="D22" s="20" t="s">
        <v>208</v>
      </c>
      <c r="E22" s="94">
        <v>0</v>
      </c>
      <c r="F22" s="94">
        <v>0</v>
      </c>
      <c r="G22" s="94">
        <v>0</v>
      </c>
      <c r="H22" s="94">
        <v>4</v>
      </c>
      <c r="I22" s="94"/>
      <c r="J22" s="94"/>
      <c r="K22" s="94"/>
      <c r="L22" s="94"/>
      <c r="M22" s="94"/>
    </row>
    <row r="23" spans="1:13" ht="21">
      <c r="A23" s="180"/>
      <c r="B23" s="91" t="s">
        <v>12</v>
      </c>
      <c r="C23" s="91" t="s">
        <v>209</v>
      </c>
      <c r="D23" s="180" t="s">
        <v>210</v>
      </c>
      <c r="E23" s="181">
        <v>0</v>
      </c>
      <c r="F23" s="181">
        <v>0</v>
      </c>
      <c r="G23" s="181">
        <v>0</v>
      </c>
      <c r="H23" s="181">
        <v>20</v>
      </c>
      <c r="I23" s="181"/>
      <c r="J23" s="181"/>
      <c r="K23" s="181"/>
      <c r="L23" s="181"/>
      <c r="M23" s="181"/>
    </row>
    <row r="24" spans="1:13" ht="21">
      <c r="A24" s="20"/>
      <c r="B24" s="19" t="s">
        <v>12</v>
      </c>
      <c r="C24" s="19" t="s">
        <v>211</v>
      </c>
      <c r="D24" s="20" t="s">
        <v>212</v>
      </c>
      <c r="E24" s="94">
        <v>0</v>
      </c>
      <c r="F24" s="94">
        <v>0</v>
      </c>
      <c r="G24" s="94">
        <v>0</v>
      </c>
      <c r="H24" s="94">
        <v>22</v>
      </c>
      <c r="I24" s="94"/>
      <c r="J24" s="94"/>
      <c r="K24" s="94"/>
      <c r="L24" s="94"/>
      <c r="M24" s="94"/>
    </row>
    <row r="25" spans="1:13" ht="21">
      <c r="A25" s="182"/>
      <c r="B25" s="90" t="s">
        <v>12</v>
      </c>
      <c r="C25" s="90" t="s">
        <v>213</v>
      </c>
      <c r="D25" s="182" t="s">
        <v>214</v>
      </c>
      <c r="E25" s="183">
        <v>0</v>
      </c>
      <c r="F25" s="183">
        <v>0</v>
      </c>
      <c r="G25" s="183">
        <v>0</v>
      </c>
      <c r="H25" s="183">
        <v>9</v>
      </c>
      <c r="I25" s="183"/>
      <c r="J25" s="183"/>
      <c r="K25" s="183"/>
      <c r="L25" s="183"/>
      <c r="M25" s="183"/>
    </row>
    <row r="26" spans="1:13" ht="21">
      <c r="A26" s="20"/>
      <c r="B26" s="19" t="s">
        <v>12</v>
      </c>
      <c r="C26" s="19" t="s">
        <v>215</v>
      </c>
      <c r="D26" s="20" t="s">
        <v>216</v>
      </c>
      <c r="E26" s="94">
        <v>0</v>
      </c>
      <c r="F26" s="94">
        <v>0</v>
      </c>
      <c r="G26" s="94">
        <v>0</v>
      </c>
      <c r="H26" s="94">
        <v>33</v>
      </c>
      <c r="I26" s="94"/>
      <c r="J26" s="94"/>
      <c r="K26" s="94"/>
      <c r="L26" s="94"/>
      <c r="M26" s="94"/>
    </row>
    <row r="27" spans="1:13" ht="21">
      <c r="A27" s="227" t="s">
        <v>4</v>
      </c>
      <c r="B27" s="227"/>
      <c r="C27" s="227"/>
      <c r="D27" s="227"/>
      <c r="E27" s="124">
        <f aca="true" t="shared" si="0" ref="E27:M27">SUM(E8:E26)</f>
        <v>217</v>
      </c>
      <c r="F27" s="134">
        <f t="shared" si="0"/>
        <v>249</v>
      </c>
      <c r="G27" s="134">
        <f t="shared" si="0"/>
        <v>251</v>
      </c>
      <c r="H27" s="134">
        <f t="shared" si="0"/>
        <v>178</v>
      </c>
      <c r="I27" s="134">
        <f t="shared" si="0"/>
        <v>0</v>
      </c>
      <c r="J27" s="134">
        <f t="shared" si="0"/>
        <v>0</v>
      </c>
      <c r="K27" s="134">
        <f t="shared" si="0"/>
        <v>0</v>
      </c>
      <c r="L27" s="134">
        <f t="shared" si="0"/>
        <v>0</v>
      </c>
      <c r="M27" s="134">
        <f t="shared" si="0"/>
        <v>0</v>
      </c>
    </row>
    <row r="28" spans="1:13" ht="10.5" customHeight="1">
      <c r="A28" s="14"/>
      <c r="C28" s="12"/>
      <c r="D28" s="12"/>
      <c r="E28" s="55"/>
      <c r="F28" s="13"/>
      <c r="G28" s="93"/>
      <c r="H28" s="13"/>
      <c r="I28" s="13"/>
      <c r="J28" s="13"/>
      <c r="K28" s="13"/>
      <c r="L28" s="13"/>
      <c r="M28" s="13"/>
    </row>
    <row r="29" spans="1:13" ht="19.5" customHeight="1">
      <c r="A29" s="197" t="s">
        <v>63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pans="1:13" ht="19.5" customHeight="1">
      <c r="A30" s="211" t="s">
        <v>193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</row>
    <row r="31" spans="1:13" ht="19.5" customHeight="1">
      <c r="A31" s="198" t="s">
        <v>124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3" ht="21">
      <c r="A32" s="214" t="s">
        <v>0</v>
      </c>
      <c r="B32" s="214" t="s">
        <v>1</v>
      </c>
      <c r="C32" s="214" t="s">
        <v>2</v>
      </c>
      <c r="D32" s="224" t="s">
        <v>3</v>
      </c>
      <c r="E32" s="222"/>
      <c r="F32" s="222"/>
      <c r="G32" s="222"/>
      <c r="H32" s="223"/>
      <c r="I32" s="215" t="s">
        <v>118</v>
      </c>
      <c r="J32" s="215"/>
      <c r="K32" s="215"/>
      <c r="L32" s="215"/>
      <c r="M32" s="215"/>
    </row>
    <row r="33" spans="1:13" ht="21">
      <c r="A33" s="215"/>
      <c r="B33" s="215"/>
      <c r="C33" s="215"/>
      <c r="D33" s="224"/>
      <c r="E33" s="127">
        <v>2564</v>
      </c>
      <c r="F33" s="127">
        <v>2565</v>
      </c>
      <c r="G33" s="127">
        <v>2566</v>
      </c>
      <c r="H33" s="127">
        <v>2567</v>
      </c>
      <c r="I33" s="127">
        <v>2568</v>
      </c>
      <c r="J33" s="127">
        <v>2569</v>
      </c>
      <c r="K33" s="127">
        <v>2570</v>
      </c>
      <c r="L33" s="127">
        <v>2571</v>
      </c>
      <c r="M33" s="127">
        <v>2572</v>
      </c>
    </row>
    <row r="34" spans="1:13" ht="18" customHeight="1">
      <c r="A34" s="19" t="s">
        <v>11</v>
      </c>
      <c r="B34" s="19" t="s">
        <v>12</v>
      </c>
      <c r="C34" s="19">
        <v>2203</v>
      </c>
      <c r="D34" s="15" t="s">
        <v>13</v>
      </c>
      <c r="E34" s="94">
        <v>40</v>
      </c>
      <c r="F34" s="94">
        <v>48</v>
      </c>
      <c r="G34" s="94">
        <v>54</v>
      </c>
      <c r="H34" s="94">
        <v>28</v>
      </c>
      <c r="I34" s="94"/>
      <c r="J34" s="94"/>
      <c r="K34" s="94"/>
      <c r="L34" s="94"/>
      <c r="M34" s="94"/>
    </row>
    <row r="35" spans="1:13" ht="18" customHeight="1">
      <c r="A35" s="20"/>
      <c r="B35" s="19" t="s">
        <v>12</v>
      </c>
      <c r="C35" s="19">
        <v>2206</v>
      </c>
      <c r="D35" s="15" t="s">
        <v>15</v>
      </c>
      <c r="E35" s="94">
        <v>73</v>
      </c>
      <c r="F35" s="94">
        <v>89</v>
      </c>
      <c r="G35" s="94">
        <v>57</v>
      </c>
      <c r="H35" s="94">
        <v>60</v>
      </c>
      <c r="I35" s="94"/>
      <c r="J35" s="94"/>
      <c r="K35" s="94"/>
      <c r="L35" s="94"/>
      <c r="M35" s="94"/>
    </row>
    <row r="36" spans="1:13" ht="18" customHeight="1">
      <c r="A36" s="20"/>
      <c r="B36" s="19" t="s">
        <v>12</v>
      </c>
      <c r="C36" s="19">
        <v>2209</v>
      </c>
      <c r="D36" s="15" t="s">
        <v>99</v>
      </c>
      <c r="E36" s="94">
        <v>21</v>
      </c>
      <c r="F36" s="94">
        <v>9</v>
      </c>
      <c r="G36" s="94">
        <v>11</v>
      </c>
      <c r="H36" s="94">
        <v>8</v>
      </c>
      <c r="I36" s="94"/>
      <c r="J36" s="94"/>
      <c r="K36" s="94"/>
      <c r="L36" s="94"/>
      <c r="M36" s="94"/>
    </row>
    <row r="37" spans="1:13" ht="18" customHeight="1">
      <c r="A37" s="20"/>
      <c r="B37" s="19" t="s">
        <v>12</v>
      </c>
      <c r="C37" s="19">
        <v>2215</v>
      </c>
      <c r="D37" s="15" t="s">
        <v>16</v>
      </c>
      <c r="E37" s="94">
        <v>25</v>
      </c>
      <c r="F37" s="94">
        <v>27</v>
      </c>
      <c r="G37" s="94">
        <v>33</v>
      </c>
      <c r="H37" s="94">
        <v>14</v>
      </c>
      <c r="I37" s="94"/>
      <c r="J37" s="94"/>
      <c r="K37" s="94"/>
      <c r="L37" s="94"/>
      <c r="M37" s="94"/>
    </row>
    <row r="38" spans="1:13" ht="18" customHeight="1">
      <c r="A38" s="20"/>
      <c r="B38" s="19" t="s">
        <v>12</v>
      </c>
      <c r="C38" s="19" t="s">
        <v>157</v>
      </c>
      <c r="D38" s="15" t="s">
        <v>48</v>
      </c>
      <c r="E38" s="94">
        <v>32</v>
      </c>
      <c r="F38" s="119"/>
      <c r="G38" s="119"/>
      <c r="H38" s="119"/>
      <c r="I38" s="94"/>
      <c r="J38" s="94"/>
      <c r="K38" s="94"/>
      <c r="L38" s="94"/>
      <c r="M38" s="94"/>
    </row>
    <row r="39" spans="1:13" ht="18" customHeight="1">
      <c r="A39" s="20"/>
      <c r="B39" s="19" t="s">
        <v>12</v>
      </c>
      <c r="C39" s="19">
        <v>2228</v>
      </c>
      <c r="D39" s="15" t="s">
        <v>17</v>
      </c>
      <c r="E39" s="94">
        <v>37</v>
      </c>
      <c r="F39" s="94">
        <v>32</v>
      </c>
      <c r="G39" s="94">
        <v>42</v>
      </c>
      <c r="H39" s="94">
        <v>32</v>
      </c>
      <c r="I39" s="94"/>
      <c r="J39" s="94"/>
      <c r="K39" s="94"/>
      <c r="L39" s="94"/>
      <c r="M39" s="94"/>
    </row>
    <row r="40" spans="1:13" ht="18" customHeight="1">
      <c r="A40" s="20"/>
      <c r="B40" s="19" t="s">
        <v>12</v>
      </c>
      <c r="C40" s="94">
        <v>2230</v>
      </c>
      <c r="D40" s="15" t="s">
        <v>135</v>
      </c>
      <c r="E40" s="94">
        <v>8</v>
      </c>
      <c r="F40" s="94">
        <v>10</v>
      </c>
      <c r="G40" s="94">
        <v>10</v>
      </c>
      <c r="H40" s="94">
        <v>3</v>
      </c>
      <c r="I40" s="94"/>
      <c r="J40" s="94"/>
      <c r="K40" s="94"/>
      <c r="L40" s="94"/>
      <c r="M40" s="94"/>
    </row>
    <row r="41" spans="1:13" ht="18" customHeight="1">
      <c r="A41" s="20"/>
      <c r="B41" s="19" t="s">
        <v>12</v>
      </c>
      <c r="C41" s="19">
        <v>2234</v>
      </c>
      <c r="D41" s="97" t="s">
        <v>127</v>
      </c>
      <c r="E41" s="94">
        <v>7</v>
      </c>
      <c r="F41" s="94">
        <v>6</v>
      </c>
      <c r="G41" s="119"/>
      <c r="H41" s="119"/>
      <c r="I41" s="94"/>
      <c r="J41" s="94"/>
      <c r="K41" s="94"/>
      <c r="L41" s="94"/>
      <c r="M41" s="94"/>
    </row>
    <row r="42" spans="1:13" ht="18" customHeight="1">
      <c r="A42" s="20"/>
      <c r="B42" s="19" t="s">
        <v>12</v>
      </c>
      <c r="C42" s="19">
        <v>2235</v>
      </c>
      <c r="D42" s="97" t="s">
        <v>158</v>
      </c>
      <c r="E42" s="94">
        <v>8</v>
      </c>
      <c r="F42" s="94">
        <v>7</v>
      </c>
      <c r="G42" s="119"/>
      <c r="H42" s="119"/>
      <c r="I42" s="94"/>
      <c r="J42" s="94"/>
      <c r="K42" s="94"/>
      <c r="L42" s="94"/>
      <c r="M42" s="94"/>
    </row>
    <row r="43" spans="1:13" ht="18" customHeight="1">
      <c r="A43" s="20"/>
      <c r="B43" s="19" t="s">
        <v>12</v>
      </c>
      <c r="C43" s="19">
        <v>2240</v>
      </c>
      <c r="D43" s="97" t="s">
        <v>139</v>
      </c>
      <c r="E43" s="94">
        <v>29</v>
      </c>
      <c r="F43" s="103">
        <v>33</v>
      </c>
      <c r="G43" s="103">
        <v>48</v>
      </c>
      <c r="H43" s="103">
        <v>10</v>
      </c>
      <c r="I43" s="103"/>
      <c r="J43" s="103"/>
      <c r="K43" s="103"/>
      <c r="L43" s="103"/>
      <c r="M43" s="103"/>
    </row>
    <row r="44" spans="1:13" ht="18" customHeight="1">
      <c r="A44" s="20"/>
      <c r="B44" s="19" t="s">
        <v>12</v>
      </c>
      <c r="C44" s="19">
        <v>2242</v>
      </c>
      <c r="D44" s="97" t="s">
        <v>140</v>
      </c>
      <c r="E44" s="94">
        <v>5</v>
      </c>
      <c r="F44" s="103">
        <v>10</v>
      </c>
      <c r="G44" s="120"/>
      <c r="H44" s="120"/>
      <c r="I44" s="103"/>
      <c r="J44" s="103"/>
      <c r="K44" s="103"/>
      <c r="L44" s="103"/>
      <c r="M44" s="103"/>
    </row>
    <row r="45" spans="1:13" ht="18" customHeight="1">
      <c r="A45" s="20"/>
      <c r="B45" s="19" t="s">
        <v>12</v>
      </c>
      <c r="C45" s="19">
        <v>2243</v>
      </c>
      <c r="D45" s="97" t="s">
        <v>147</v>
      </c>
      <c r="E45" s="94">
        <v>4</v>
      </c>
      <c r="F45" s="103">
        <v>4</v>
      </c>
      <c r="G45" s="103">
        <v>7</v>
      </c>
      <c r="H45" s="103">
        <v>0</v>
      </c>
      <c r="I45" s="103"/>
      <c r="J45" s="103"/>
      <c r="K45" s="103"/>
      <c r="L45" s="103"/>
      <c r="M45" s="103"/>
    </row>
    <row r="46" spans="1:13" ht="18" customHeight="1">
      <c r="A46" s="20"/>
      <c r="B46" s="19" t="s">
        <v>12</v>
      </c>
      <c r="C46" s="19" t="s">
        <v>159</v>
      </c>
      <c r="D46" s="97" t="s">
        <v>160</v>
      </c>
      <c r="E46" s="94">
        <v>8</v>
      </c>
      <c r="F46" s="103">
        <v>8</v>
      </c>
      <c r="G46" s="103">
        <v>16</v>
      </c>
      <c r="H46" s="103">
        <v>0</v>
      </c>
      <c r="I46" s="103"/>
      <c r="J46" s="103"/>
      <c r="K46" s="103"/>
      <c r="L46" s="103"/>
      <c r="M46" s="103"/>
    </row>
    <row r="47" spans="1:13" ht="18" customHeight="1">
      <c r="A47" s="20"/>
      <c r="B47" s="19" t="s">
        <v>12</v>
      </c>
      <c r="C47" s="19" t="s">
        <v>161</v>
      </c>
      <c r="D47" s="97" t="s">
        <v>162</v>
      </c>
      <c r="E47" s="94">
        <v>8</v>
      </c>
      <c r="F47" s="103">
        <v>18</v>
      </c>
      <c r="G47" s="103">
        <v>11</v>
      </c>
      <c r="H47" s="103">
        <v>0</v>
      </c>
      <c r="I47" s="103"/>
      <c r="J47" s="103"/>
      <c r="K47" s="103"/>
      <c r="L47" s="103"/>
      <c r="M47" s="103"/>
    </row>
    <row r="48" spans="1:13" ht="18" customHeight="1">
      <c r="A48" s="20"/>
      <c r="B48" s="19" t="s">
        <v>12</v>
      </c>
      <c r="C48" s="19" t="s">
        <v>170</v>
      </c>
      <c r="D48" s="97" t="s">
        <v>171</v>
      </c>
      <c r="E48" s="94">
        <v>21</v>
      </c>
      <c r="F48" s="103">
        <v>39</v>
      </c>
      <c r="G48" s="103">
        <v>46</v>
      </c>
      <c r="H48" s="103">
        <v>22</v>
      </c>
      <c r="I48" s="103"/>
      <c r="J48" s="103"/>
      <c r="K48" s="103"/>
      <c r="L48" s="103"/>
      <c r="M48" s="103"/>
    </row>
    <row r="49" spans="1:13" ht="18" customHeight="1">
      <c r="A49" s="20"/>
      <c r="B49" s="19" t="s">
        <v>12</v>
      </c>
      <c r="C49" s="19" t="s">
        <v>180</v>
      </c>
      <c r="D49" s="97" t="s">
        <v>184</v>
      </c>
      <c r="E49" s="119"/>
      <c r="F49" s="103">
        <v>9</v>
      </c>
      <c r="G49" s="103">
        <v>28</v>
      </c>
      <c r="H49" s="103">
        <v>8</v>
      </c>
      <c r="I49" s="103"/>
      <c r="J49" s="103"/>
      <c r="K49" s="103"/>
      <c r="L49" s="103"/>
      <c r="M49" s="103"/>
    </row>
    <row r="50" spans="1:13" ht="18" customHeight="1">
      <c r="A50" s="20"/>
      <c r="B50" s="19" t="s">
        <v>12</v>
      </c>
      <c r="C50" s="19" t="s">
        <v>181</v>
      </c>
      <c r="D50" s="97" t="s">
        <v>185</v>
      </c>
      <c r="E50" s="119"/>
      <c r="F50" s="120"/>
      <c r="G50" s="103">
        <v>14</v>
      </c>
      <c r="H50" s="103">
        <v>7</v>
      </c>
      <c r="I50" s="103"/>
      <c r="J50" s="103"/>
      <c r="K50" s="103"/>
      <c r="L50" s="103"/>
      <c r="M50" s="103"/>
    </row>
    <row r="51" spans="1:13" ht="18" customHeight="1">
      <c r="A51" s="20"/>
      <c r="B51" s="19" t="s">
        <v>12</v>
      </c>
      <c r="C51" s="19" t="s">
        <v>182</v>
      </c>
      <c r="D51" s="97" t="s">
        <v>186</v>
      </c>
      <c r="E51" s="119"/>
      <c r="F51" s="120"/>
      <c r="G51" s="103">
        <v>12</v>
      </c>
      <c r="H51" s="103">
        <v>10</v>
      </c>
      <c r="I51" s="103"/>
      <c r="J51" s="103"/>
      <c r="K51" s="103"/>
      <c r="L51" s="103"/>
      <c r="M51" s="103"/>
    </row>
    <row r="52" spans="1:13" ht="18" customHeight="1">
      <c r="A52" s="20"/>
      <c r="B52" s="19" t="s">
        <v>12</v>
      </c>
      <c r="C52" s="19" t="s">
        <v>183</v>
      </c>
      <c r="D52" s="97" t="s">
        <v>187</v>
      </c>
      <c r="E52" s="119"/>
      <c r="F52" s="120"/>
      <c r="G52" s="103">
        <v>13</v>
      </c>
      <c r="H52" s="103">
        <v>4</v>
      </c>
      <c r="I52" s="103"/>
      <c r="J52" s="103"/>
      <c r="K52" s="103"/>
      <c r="L52" s="103"/>
      <c r="M52" s="103"/>
    </row>
    <row r="53" spans="1:13" ht="18" customHeight="1">
      <c r="A53" s="20"/>
      <c r="B53" s="19" t="s">
        <v>12</v>
      </c>
      <c r="C53" s="19">
        <v>2251</v>
      </c>
      <c r="D53" s="97" t="s">
        <v>160</v>
      </c>
      <c r="E53" s="119"/>
      <c r="F53" s="120"/>
      <c r="G53" s="120"/>
      <c r="H53" s="103">
        <v>6</v>
      </c>
      <c r="I53" s="103"/>
      <c r="J53" s="103"/>
      <c r="K53" s="103"/>
      <c r="L53" s="103"/>
      <c r="M53" s="103"/>
    </row>
    <row r="54" spans="1:13" ht="21">
      <c r="A54" s="216" t="s">
        <v>4</v>
      </c>
      <c r="B54" s="216"/>
      <c r="C54" s="216"/>
      <c r="D54" s="217"/>
      <c r="E54" s="128">
        <f>SUM(E34:E53)</f>
        <v>326</v>
      </c>
      <c r="F54" s="133">
        <f aca="true" t="shared" si="1" ref="F54:M54">SUM(F34:F53)</f>
        <v>349</v>
      </c>
      <c r="G54" s="133">
        <f t="shared" si="1"/>
        <v>402</v>
      </c>
      <c r="H54" s="133">
        <f t="shared" si="1"/>
        <v>212</v>
      </c>
      <c r="I54" s="133">
        <f t="shared" si="1"/>
        <v>0</v>
      </c>
      <c r="J54" s="133">
        <f t="shared" si="1"/>
        <v>0</v>
      </c>
      <c r="K54" s="133">
        <f t="shared" si="1"/>
        <v>0</v>
      </c>
      <c r="L54" s="133">
        <f t="shared" si="1"/>
        <v>0</v>
      </c>
      <c r="M54" s="133">
        <f t="shared" si="1"/>
        <v>0</v>
      </c>
    </row>
    <row r="55" spans="1:13" ht="14.25" customHeight="1">
      <c r="A55" s="14"/>
      <c r="B55" s="102"/>
      <c r="C55" s="12"/>
      <c r="D55" s="12"/>
      <c r="E55" s="55"/>
      <c r="F55" s="13"/>
      <c r="G55" s="93"/>
      <c r="H55" s="13"/>
      <c r="I55" s="13"/>
      <c r="J55" s="13"/>
      <c r="K55" s="13"/>
      <c r="L55" s="13"/>
      <c r="M55" s="13"/>
    </row>
    <row r="56" spans="1:13" ht="21">
      <c r="A56" s="197" t="s">
        <v>63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</row>
    <row r="57" spans="1:13" ht="21">
      <c r="A57" s="211" t="s">
        <v>193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ht="21">
      <c r="A58" s="198" t="s">
        <v>130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1:13" ht="21">
      <c r="A59" s="204" t="s">
        <v>0</v>
      </c>
      <c r="B59" s="204" t="s">
        <v>1</v>
      </c>
      <c r="C59" s="204" t="s">
        <v>2</v>
      </c>
      <c r="D59" s="204" t="s">
        <v>3</v>
      </c>
      <c r="E59" s="212"/>
      <c r="F59" s="212"/>
      <c r="G59" s="212"/>
      <c r="H59" s="213"/>
      <c r="I59" s="205" t="s">
        <v>118</v>
      </c>
      <c r="J59" s="205"/>
      <c r="K59" s="205"/>
      <c r="L59" s="205"/>
      <c r="M59" s="205"/>
    </row>
    <row r="60" spans="1:13" s="51" customFormat="1" ht="21">
      <c r="A60" s="205"/>
      <c r="B60" s="205"/>
      <c r="C60" s="205"/>
      <c r="D60" s="205"/>
      <c r="E60" s="101">
        <v>2564</v>
      </c>
      <c r="F60" s="107">
        <v>2565</v>
      </c>
      <c r="G60" s="107">
        <v>2566</v>
      </c>
      <c r="H60" s="107">
        <v>2567</v>
      </c>
      <c r="I60" s="107">
        <v>2568</v>
      </c>
      <c r="J60" s="107">
        <v>2569</v>
      </c>
      <c r="K60" s="107">
        <v>2570</v>
      </c>
      <c r="L60" s="107">
        <v>2571</v>
      </c>
      <c r="M60" s="104">
        <v>2572</v>
      </c>
    </row>
    <row r="61" spans="1:13" ht="21">
      <c r="A61" s="19" t="s">
        <v>18</v>
      </c>
      <c r="B61" s="19" t="s">
        <v>12</v>
      </c>
      <c r="C61" s="19">
        <v>3201</v>
      </c>
      <c r="D61" s="84" t="s">
        <v>19</v>
      </c>
      <c r="E61" s="94">
        <v>5</v>
      </c>
      <c r="F61" s="94">
        <v>12</v>
      </c>
      <c r="G61" s="94">
        <v>8</v>
      </c>
      <c r="H61" s="94">
        <v>3</v>
      </c>
      <c r="I61" s="94"/>
      <c r="J61" s="94"/>
      <c r="K61" s="94"/>
      <c r="L61" s="94"/>
      <c r="M61" s="94"/>
    </row>
    <row r="62" spans="1:13" ht="21">
      <c r="A62" s="20"/>
      <c r="B62" s="19" t="s">
        <v>12</v>
      </c>
      <c r="C62" s="19">
        <v>3202</v>
      </c>
      <c r="D62" s="84" t="s">
        <v>20</v>
      </c>
      <c r="E62" s="94">
        <v>6</v>
      </c>
      <c r="F62" s="94">
        <v>5</v>
      </c>
      <c r="G62" s="94">
        <v>5</v>
      </c>
      <c r="H62" s="94">
        <v>7</v>
      </c>
      <c r="I62" s="94"/>
      <c r="J62" s="94"/>
      <c r="K62" s="94"/>
      <c r="L62" s="94"/>
      <c r="M62" s="94"/>
    </row>
    <row r="63" spans="1:13" ht="21">
      <c r="A63" s="20"/>
      <c r="B63" s="19" t="s">
        <v>12</v>
      </c>
      <c r="C63" s="19">
        <v>3206</v>
      </c>
      <c r="D63" s="84" t="s">
        <v>21</v>
      </c>
      <c r="E63" s="94">
        <v>18</v>
      </c>
      <c r="F63" s="94">
        <v>20</v>
      </c>
      <c r="G63" s="94">
        <v>28</v>
      </c>
      <c r="H63" s="94">
        <v>20</v>
      </c>
      <c r="I63" s="94"/>
      <c r="J63" s="94"/>
      <c r="K63" s="94"/>
      <c r="L63" s="94"/>
      <c r="M63" s="94"/>
    </row>
    <row r="64" spans="1:13" ht="21">
      <c r="A64" s="20"/>
      <c r="B64" s="19" t="s">
        <v>12</v>
      </c>
      <c r="C64" s="19">
        <v>3208</v>
      </c>
      <c r="D64" s="84" t="s">
        <v>22</v>
      </c>
      <c r="E64" s="119"/>
      <c r="F64" s="119"/>
      <c r="G64" s="119"/>
      <c r="H64" s="119"/>
      <c r="I64" s="94"/>
      <c r="J64" s="94"/>
      <c r="K64" s="94"/>
      <c r="L64" s="94"/>
      <c r="M64" s="94"/>
    </row>
    <row r="65" spans="1:13" ht="21">
      <c r="A65" s="20"/>
      <c r="B65" s="19" t="s">
        <v>12</v>
      </c>
      <c r="C65" s="19">
        <v>3211</v>
      </c>
      <c r="D65" s="84" t="s">
        <v>163</v>
      </c>
      <c r="E65" s="94">
        <v>13</v>
      </c>
      <c r="F65" s="94">
        <v>11</v>
      </c>
      <c r="G65" s="94">
        <v>17</v>
      </c>
      <c r="H65" s="94">
        <v>6</v>
      </c>
      <c r="I65" s="94"/>
      <c r="J65" s="94"/>
      <c r="K65" s="94"/>
      <c r="L65" s="94"/>
      <c r="M65" s="94"/>
    </row>
    <row r="66" spans="1:13" ht="21">
      <c r="A66" s="20"/>
      <c r="B66" s="19" t="s">
        <v>12</v>
      </c>
      <c r="C66" s="19">
        <v>3214</v>
      </c>
      <c r="D66" s="84" t="s">
        <v>23</v>
      </c>
      <c r="E66" s="94">
        <v>7</v>
      </c>
      <c r="F66" s="119"/>
      <c r="G66" s="119"/>
      <c r="H66" s="119"/>
      <c r="I66" s="94"/>
      <c r="J66" s="94"/>
      <c r="K66" s="94"/>
      <c r="L66" s="94"/>
      <c r="M66" s="94"/>
    </row>
    <row r="67" spans="1:13" ht="21">
      <c r="A67" s="20"/>
      <c r="B67" s="19" t="s">
        <v>12</v>
      </c>
      <c r="C67" s="19">
        <v>3219</v>
      </c>
      <c r="D67" s="84" t="s">
        <v>24</v>
      </c>
      <c r="E67" s="94">
        <v>8</v>
      </c>
      <c r="F67" s="94">
        <v>10</v>
      </c>
      <c r="G67" s="94">
        <v>19</v>
      </c>
      <c r="H67" s="94">
        <v>7</v>
      </c>
      <c r="I67" s="94"/>
      <c r="J67" s="94"/>
      <c r="K67" s="94"/>
      <c r="L67" s="94"/>
      <c r="M67" s="94"/>
    </row>
    <row r="68" spans="1:13" ht="21">
      <c r="A68" s="20"/>
      <c r="B68" s="19" t="s">
        <v>12</v>
      </c>
      <c r="C68" s="19">
        <v>3224</v>
      </c>
      <c r="D68" s="84" t="s">
        <v>114</v>
      </c>
      <c r="E68" s="94">
        <v>7</v>
      </c>
      <c r="F68" s="94">
        <v>4</v>
      </c>
      <c r="G68" s="94">
        <v>5</v>
      </c>
      <c r="H68" s="94">
        <v>4</v>
      </c>
      <c r="I68" s="94"/>
      <c r="J68" s="94"/>
      <c r="K68" s="94"/>
      <c r="L68" s="94"/>
      <c r="M68" s="94"/>
    </row>
    <row r="69" spans="1:13" ht="21">
      <c r="A69" s="20"/>
      <c r="B69" s="19" t="s">
        <v>12</v>
      </c>
      <c r="C69" s="19">
        <v>3225</v>
      </c>
      <c r="D69" s="84" t="s">
        <v>115</v>
      </c>
      <c r="E69" s="94">
        <v>7</v>
      </c>
      <c r="F69" s="94">
        <v>0</v>
      </c>
      <c r="G69" s="94">
        <v>7</v>
      </c>
      <c r="H69" s="94">
        <v>3</v>
      </c>
      <c r="I69" s="94"/>
      <c r="J69" s="94"/>
      <c r="K69" s="94"/>
      <c r="L69" s="94"/>
      <c r="M69" s="94"/>
    </row>
    <row r="70" spans="1:13" ht="21">
      <c r="A70" s="20"/>
      <c r="B70" s="19" t="s">
        <v>12</v>
      </c>
      <c r="C70" s="19">
        <v>3226</v>
      </c>
      <c r="D70" s="84" t="s">
        <v>116</v>
      </c>
      <c r="E70" s="122">
        <v>10</v>
      </c>
      <c r="F70" s="122">
        <v>23</v>
      </c>
      <c r="G70" s="122">
        <v>13</v>
      </c>
      <c r="H70" s="94">
        <v>6</v>
      </c>
      <c r="I70" s="94"/>
      <c r="J70" s="94"/>
      <c r="K70" s="94"/>
      <c r="L70" s="94"/>
      <c r="M70" s="94"/>
    </row>
    <row r="71" spans="1:13" ht="21">
      <c r="A71" s="20"/>
      <c r="B71" s="19" t="s">
        <v>12</v>
      </c>
      <c r="C71" s="19">
        <v>3227</v>
      </c>
      <c r="D71" s="84" t="s">
        <v>128</v>
      </c>
      <c r="E71" s="94">
        <v>2</v>
      </c>
      <c r="F71" s="94">
        <v>8</v>
      </c>
      <c r="G71" s="94">
        <v>5</v>
      </c>
      <c r="H71" s="94">
        <v>3</v>
      </c>
      <c r="I71" s="94"/>
      <c r="J71" s="94"/>
      <c r="K71" s="94"/>
      <c r="L71" s="94"/>
      <c r="M71" s="94"/>
    </row>
    <row r="72" spans="1:13" ht="21">
      <c r="A72" s="20"/>
      <c r="B72" s="19" t="s">
        <v>12</v>
      </c>
      <c r="C72" s="19">
        <v>3228</v>
      </c>
      <c r="D72" s="84" t="s">
        <v>129</v>
      </c>
      <c r="E72" s="94">
        <v>2</v>
      </c>
      <c r="F72" s="119">
        <v>0</v>
      </c>
      <c r="G72" s="119">
        <v>0</v>
      </c>
      <c r="H72" s="94">
        <v>0</v>
      </c>
      <c r="I72" s="94"/>
      <c r="J72" s="94"/>
      <c r="K72" s="94"/>
      <c r="L72" s="94"/>
      <c r="M72" s="94"/>
    </row>
    <row r="73" spans="1:13" ht="21">
      <c r="A73" s="20"/>
      <c r="B73" s="19" t="s">
        <v>12</v>
      </c>
      <c r="C73" s="19" t="s">
        <v>141</v>
      </c>
      <c r="D73" s="84" t="s">
        <v>142</v>
      </c>
      <c r="E73" s="94">
        <v>1</v>
      </c>
      <c r="F73" s="94">
        <v>4</v>
      </c>
      <c r="G73" s="94">
        <v>6</v>
      </c>
      <c r="H73" s="94">
        <v>5</v>
      </c>
      <c r="I73" s="94"/>
      <c r="J73" s="94"/>
      <c r="K73" s="94"/>
      <c r="L73" s="94"/>
      <c r="M73" s="94"/>
    </row>
    <row r="74" spans="1:13" ht="21">
      <c r="A74" s="20"/>
      <c r="B74" s="19" t="s">
        <v>12</v>
      </c>
      <c r="C74" s="19" t="s">
        <v>165</v>
      </c>
      <c r="D74" s="84" t="s">
        <v>164</v>
      </c>
      <c r="E74" s="94">
        <v>30</v>
      </c>
      <c r="F74" s="94">
        <v>30</v>
      </c>
      <c r="G74" s="94">
        <v>18</v>
      </c>
      <c r="H74" s="94">
        <v>20</v>
      </c>
      <c r="I74" s="94"/>
      <c r="J74" s="94"/>
      <c r="K74" s="94"/>
      <c r="L74" s="94"/>
      <c r="M74" s="94"/>
    </row>
    <row r="75" spans="1:13" ht="21">
      <c r="A75" s="20"/>
      <c r="B75" s="19" t="s">
        <v>12</v>
      </c>
      <c r="C75" s="19">
        <v>3232</v>
      </c>
      <c r="D75" s="84" t="s">
        <v>188</v>
      </c>
      <c r="E75" s="119">
        <v>0</v>
      </c>
      <c r="F75" s="94">
        <v>2</v>
      </c>
      <c r="G75" s="94">
        <v>5</v>
      </c>
      <c r="H75" s="94">
        <v>3</v>
      </c>
      <c r="I75" s="94"/>
      <c r="J75" s="94"/>
      <c r="K75" s="94"/>
      <c r="L75" s="94"/>
      <c r="M75" s="94"/>
    </row>
    <row r="76" spans="1:13" s="51" customFormat="1" ht="21">
      <c r="A76" s="20"/>
      <c r="B76" s="19" t="s">
        <v>12</v>
      </c>
      <c r="C76" s="19">
        <v>3233</v>
      </c>
      <c r="D76" s="84" t="s">
        <v>192</v>
      </c>
      <c r="E76" s="119">
        <v>0</v>
      </c>
      <c r="F76" s="94">
        <v>6</v>
      </c>
      <c r="G76" s="119">
        <v>0</v>
      </c>
      <c r="H76" s="94">
        <v>2</v>
      </c>
      <c r="I76" s="94"/>
      <c r="J76" s="94"/>
      <c r="K76" s="94"/>
      <c r="L76" s="94"/>
      <c r="M76" s="94"/>
    </row>
    <row r="77" spans="1:13" s="51" customFormat="1" ht="21">
      <c r="A77" s="20"/>
      <c r="B77" s="19" t="s">
        <v>12</v>
      </c>
      <c r="C77" s="19">
        <v>3234</v>
      </c>
      <c r="D77" s="84" t="s">
        <v>189</v>
      </c>
      <c r="E77" s="119">
        <v>0</v>
      </c>
      <c r="F77" s="119">
        <v>0</v>
      </c>
      <c r="G77" s="94">
        <v>4</v>
      </c>
      <c r="H77" s="94">
        <v>4</v>
      </c>
      <c r="I77" s="94"/>
      <c r="J77" s="94"/>
      <c r="K77" s="94"/>
      <c r="L77" s="94"/>
      <c r="M77" s="94"/>
    </row>
    <row r="78" spans="1:13" s="51" customFormat="1" ht="21">
      <c r="A78" s="20"/>
      <c r="B78" s="19" t="s">
        <v>12</v>
      </c>
      <c r="C78" s="19" t="s">
        <v>217</v>
      </c>
      <c r="D78" s="84" t="s">
        <v>218</v>
      </c>
      <c r="E78" s="119">
        <v>0</v>
      </c>
      <c r="F78" s="119">
        <v>0</v>
      </c>
      <c r="G78" s="119">
        <v>0</v>
      </c>
      <c r="H78" s="94">
        <v>2</v>
      </c>
      <c r="I78" s="94"/>
      <c r="J78" s="94"/>
      <c r="K78" s="94"/>
      <c r="L78" s="94"/>
      <c r="M78" s="94"/>
    </row>
    <row r="79" spans="1:13" s="51" customFormat="1" ht="21">
      <c r="A79" s="20"/>
      <c r="B79" s="19" t="s">
        <v>12</v>
      </c>
      <c r="C79" s="19">
        <v>3236</v>
      </c>
      <c r="D79" s="84" t="s">
        <v>190</v>
      </c>
      <c r="E79" s="119">
        <v>0</v>
      </c>
      <c r="F79" s="94">
        <v>6</v>
      </c>
      <c r="G79" s="94">
        <v>4</v>
      </c>
      <c r="H79" s="94">
        <v>9</v>
      </c>
      <c r="I79" s="94"/>
      <c r="J79" s="94"/>
      <c r="K79" s="94"/>
      <c r="L79" s="94"/>
      <c r="M79" s="94"/>
    </row>
    <row r="80" spans="1:13" s="51" customFormat="1" ht="21">
      <c r="A80" s="20"/>
      <c r="B80" s="19" t="s">
        <v>12</v>
      </c>
      <c r="C80" s="19">
        <v>3237</v>
      </c>
      <c r="D80" s="84" t="s">
        <v>191</v>
      </c>
      <c r="E80" s="119">
        <v>0</v>
      </c>
      <c r="F80" s="119">
        <v>0</v>
      </c>
      <c r="G80" s="94">
        <v>2</v>
      </c>
      <c r="H80" s="94">
        <v>3</v>
      </c>
      <c r="I80" s="94"/>
      <c r="J80" s="94"/>
      <c r="K80" s="94"/>
      <c r="L80" s="94"/>
      <c r="M80" s="94"/>
    </row>
    <row r="81" spans="1:13" s="51" customFormat="1" ht="21">
      <c r="A81" s="20"/>
      <c r="B81" s="19" t="s">
        <v>34</v>
      </c>
      <c r="C81" s="19" t="s">
        <v>166</v>
      </c>
      <c r="D81" s="84" t="s">
        <v>167</v>
      </c>
      <c r="E81" s="119"/>
      <c r="F81" s="94">
        <v>12</v>
      </c>
      <c r="G81" s="94">
        <v>8</v>
      </c>
      <c r="H81" s="94">
        <v>0</v>
      </c>
      <c r="I81" s="94"/>
      <c r="J81" s="94"/>
      <c r="K81" s="94"/>
      <c r="L81" s="94"/>
      <c r="M81" s="94"/>
    </row>
    <row r="82" spans="1:13" ht="21">
      <c r="A82" s="20"/>
      <c r="B82" s="19" t="s">
        <v>12</v>
      </c>
      <c r="C82" s="19" t="s">
        <v>168</v>
      </c>
      <c r="D82" s="84" t="s">
        <v>25</v>
      </c>
      <c r="E82" s="94">
        <v>2</v>
      </c>
      <c r="F82" s="94">
        <v>6</v>
      </c>
      <c r="G82" s="94">
        <v>21</v>
      </c>
      <c r="H82" s="94">
        <v>2</v>
      </c>
      <c r="I82" s="94"/>
      <c r="J82" s="94"/>
      <c r="K82" s="94"/>
      <c r="L82" s="94"/>
      <c r="M82" s="94"/>
    </row>
    <row r="83" spans="1:13" ht="21">
      <c r="A83" s="20"/>
      <c r="B83" s="19" t="s">
        <v>12</v>
      </c>
      <c r="C83" s="19" t="s">
        <v>169</v>
      </c>
      <c r="D83" s="84" t="s">
        <v>142</v>
      </c>
      <c r="E83" s="94">
        <v>0</v>
      </c>
      <c r="F83" s="94">
        <v>0</v>
      </c>
      <c r="G83" s="94">
        <v>2</v>
      </c>
      <c r="H83" s="94">
        <v>0</v>
      </c>
      <c r="I83" s="94"/>
      <c r="J83" s="94"/>
      <c r="K83" s="94"/>
      <c r="L83" s="94"/>
      <c r="M83" s="94"/>
    </row>
    <row r="84" spans="1:13" ht="21">
      <c r="A84" s="200" t="s">
        <v>4</v>
      </c>
      <c r="B84" s="200"/>
      <c r="C84" s="200"/>
      <c r="D84" s="201"/>
      <c r="E84" s="131">
        <f>SUM(E61:E83)</f>
        <v>118</v>
      </c>
      <c r="F84" s="131">
        <f aca="true" t="shared" si="2" ref="F84:M84">SUM(F61:F83)</f>
        <v>159</v>
      </c>
      <c r="G84" s="131">
        <f t="shared" si="2"/>
        <v>177</v>
      </c>
      <c r="H84" s="131">
        <f t="shared" si="2"/>
        <v>109</v>
      </c>
      <c r="I84" s="131">
        <f t="shared" si="2"/>
        <v>0</v>
      </c>
      <c r="J84" s="131">
        <f t="shared" si="2"/>
        <v>0</v>
      </c>
      <c r="K84" s="131">
        <f t="shared" si="2"/>
        <v>0</v>
      </c>
      <c r="L84" s="131">
        <f t="shared" si="2"/>
        <v>0</v>
      </c>
      <c r="M84" s="131">
        <f t="shared" si="2"/>
        <v>0</v>
      </c>
    </row>
    <row r="85" spans="1:6" ht="21">
      <c r="A85" s="100"/>
      <c r="B85" s="100"/>
      <c r="C85" s="100"/>
      <c r="D85" s="100"/>
      <c r="E85" s="100"/>
      <c r="F85" s="100"/>
    </row>
    <row r="86" spans="1:13" ht="21">
      <c r="A86" s="197" t="s">
        <v>63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</row>
    <row r="87" spans="1:13" ht="21">
      <c r="A87" s="211" t="s">
        <v>193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</row>
    <row r="88" spans="1:13" ht="21">
      <c r="A88" s="198" t="s">
        <v>131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</row>
    <row r="89" spans="1:13" ht="21">
      <c r="A89" s="207" t="s">
        <v>0</v>
      </c>
      <c r="B89" s="207" t="s">
        <v>1</v>
      </c>
      <c r="C89" s="207" t="s">
        <v>2</v>
      </c>
      <c r="D89" s="202" t="s">
        <v>3</v>
      </c>
      <c r="E89" s="209"/>
      <c r="F89" s="209"/>
      <c r="G89" s="209"/>
      <c r="H89" s="210"/>
      <c r="I89" s="208" t="s">
        <v>118</v>
      </c>
      <c r="J89" s="208"/>
      <c r="K89" s="208"/>
      <c r="L89" s="208"/>
      <c r="M89" s="208"/>
    </row>
    <row r="90" spans="1:13" ht="21">
      <c r="A90" s="208"/>
      <c r="B90" s="208"/>
      <c r="C90" s="208"/>
      <c r="D90" s="203"/>
      <c r="E90" s="130">
        <v>2564</v>
      </c>
      <c r="F90" s="129">
        <v>2565</v>
      </c>
      <c r="G90" s="129">
        <v>2566</v>
      </c>
      <c r="H90" s="129">
        <v>2567</v>
      </c>
      <c r="I90" s="129">
        <v>2568</v>
      </c>
      <c r="J90" s="129">
        <v>2569</v>
      </c>
      <c r="K90" s="129">
        <v>2570</v>
      </c>
      <c r="L90" s="129">
        <v>2571</v>
      </c>
      <c r="M90" s="129">
        <v>2572</v>
      </c>
    </row>
    <row r="91" spans="1:13" ht="21">
      <c r="A91" s="19" t="s">
        <v>27</v>
      </c>
      <c r="B91" s="19" t="s">
        <v>12</v>
      </c>
      <c r="C91" s="19">
        <v>4214</v>
      </c>
      <c r="D91" s="84" t="s">
        <v>28</v>
      </c>
      <c r="E91" s="94">
        <v>13</v>
      </c>
      <c r="F91" s="94">
        <v>30</v>
      </c>
      <c r="G91" s="94">
        <v>23</v>
      </c>
      <c r="H91" s="94">
        <v>18</v>
      </c>
      <c r="I91" s="94"/>
      <c r="J91" s="94"/>
      <c r="K91" s="94"/>
      <c r="L91" s="94"/>
      <c r="M91" s="94"/>
    </row>
    <row r="92" spans="1:13" ht="21">
      <c r="A92" s="20"/>
      <c r="B92" s="20"/>
      <c r="C92" s="19">
        <v>4230</v>
      </c>
      <c r="D92" s="84" t="s">
        <v>29</v>
      </c>
      <c r="E92" s="94">
        <v>19</v>
      </c>
      <c r="F92" s="94">
        <v>28</v>
      </c>
      <c r="G92" s="94">
        <v>32</v>
      </c>
      <c r="H92" s="94">
        <v>16</v>
      </c>
      <c r="I92" s="94"/>
      <c r="J92" s="94"/>
      <c r="K92" s="94"/>
      <c r="L92" s="94"/>
      <c r="M92" s="94"/>
    </row>
    <row r="93" spans="1:13" ht="21">
      <c r="A93" s="20"/>
      <c r="B93" s="20"/>
      <c r="C93" s="19">
        <v>4232</v>
      </c>
      <c r="D93" s="84" t="s">
        <v>30</v>
      </c>
      <c r="E93" s="94">
        <v>9</v>
      </c>
      <c r="F93" s="94">
        <v>8</v>
      </c>
      <c r="G93" s="94">
        <v>11</v>
      </c>
      <c r="H93" s="94">
        <v>6</v>
      </c>
      <c r="I93" s="94"/>
      <c r="J93" s="94"/>
      <c r="K93" s="94"/>
      <c r="L93" s="94"/>
      <c r="M93" s="94"/>
    </row>
    <row r="94" spans="1:13" ht="21">
      <c r="A94" s="20"/>
      <c r="B94" s="20"/>
      <c r="C94" s="19">
        <v>4234</v>
      </c>
      <c r="D94" s="84" t="s">
        <v>31</v>
      </c>
      <c r="E94" s="94">
        <v>5</v>
      </c>
      <c r="F94" s="94">
        <v>21</v>
      </c>
      <c r="G94" s="94">
        <v>15</v>
      </c>
      <c r="H94" s="94">
        <v>12</v>
      </c>
      <c r="I94" s="94"/>
      <c r="J94" s="94"/>
      <c r="K94" s="94"/>
      <c r="L94" s="94"/>
      <c r="M94" s="94"/>
    </row>
    <row r="95" spans="1:13" ht="21">
      <c r="A95" s="20"/>
      <c r="B95" s="20"/>
      <c r="C95" s="19">
        <v>4246</v>
      </c>
      <c r="D95" s="84" t="s">
        <v>117</v>
      </c>
      <c r="E95" s="94">
        <v>10</v>
      </c>
      <c r="F95" s="94">
        <v>8</v>
      </c>
      <c r="G95" s="94">
        <v>15</v>
      </c>
      <c r="H95" s="94">
        <v>5</v>
      </c>
      <c r="I95" s="94"/>
      <c r="J95" s="94"/>
      <c r="K95" s="94"/>
      <c r="L95" s="94"/>
      <c r="M95" s="94"/>
    </row>
    <row r="96" spans="1:13" ht="21">
      <c r="A96" s="20"/>
      <c r="B96" s="20"/>
      <c r="C96" s="19" t="s">
        <v>143</v>
      </c>
      <c r="D96" s="84" t="s">
        <v>144</v>
      </c>
      <c r="E96" s="94">
        <v>11</v>
      </c>
      <c r="F96" s="94">
        <v>9</v>
      </c>
      <c r="G96" s="94">
        <v>0</v>
      </c>
      <c r="H96" s="94">
        <v>9</v>
      </c>
      <c r="I96" s="94"/>
      <c r="J96" s="94"/>
      <c r="K96" s="94"/>
      <c r="L96" s="94"/>
      <c r="M96" s="94"/>
    </row>
    <row r="97" spans="1:13" ht="21">
      <c r="A97" s="20"/>
      <c r="B97" s="19"/>
      <c r="C97" s="19" t="s">
        <v>172</v>
      </c>
      <c r="D97" s="84" t="s">
        <v>173</v>
      </c>
      <c r="E97" s="94">
        <v>33</v>
      </c>
      <c r="F97" s="94">
        <v>48</v>
      </c>
      <c r="G97" s="94">
        <v>39</v>
      </c>
      <c r="H97" s="94">
        <v>29</v>
      </c>
      <c r="I97" s="94"/>
      <c r="J97" s="94"/>
      <c r="K97" s="94"/>
      <c r="L97" s="94"/>
      <c r="M97" s="94"/>
    </row>
    <row r="98" spans="1:13" ht="21">
      <c r="A98" s="20"/>
      <c r="B98" s="19"/>
      <c r="C98" s="19" t="s">
        <v>174</v>
      </c>
      <c r="D98" s="84" t="s">
        <v>175</v>
      </c>
      <c r="E98" s="94">
        <v>11</v>
      </c>
      <c r="F98" s="94">
        <v>13</v>
      </c>
      <c r="G98" s="94">
        <v>22</v>
      </c>
      <c r="H98" s="94">
        <v>8</v>
      </c>
      <c r="I98" s="94"/>
      <c r="J98" s="94"/>
      <c r="K98" s="94"/>
      <c r="L98" s="94"/>
      <c r="M98" s="94"/>
    </row>
    <row r="99" spans="1:13" ht="21">
      <c r="A99" s="20"/>
      <c r="B99" s="19"/>
      <c r="C99" s="19" t="s">
        <v>176</v>
      </c>
      <c r="D99" s="84" t="s">
        <v>177</v>
      </c>
      <c r="E99" s="94">
        <v>9</v>
      </c>
      <c r="F99" s="94">
        <v>16</v>
      </c>
      <c r="G99" s="94">
        <v>12</v>
      </c>
      <c r="H99" s="94">
        <v>3</v>
      </c>
      <c r="I99" s="94"/>
      <c r="J99" s="94"/>
      <c r="K99" s="94"/>
      <c r="L99" s="94"/>
      <c r="M99" s="94"/>
    </row>
    <row r="100" spans="1:13" ht="21">
      <c r="A100" s="199" t="s">
        <v>4</v>
      </c>
      <c r="B100" s="199"/>
      <c r="C100" s="199"/>
      <c r="D100" s="199"/>
      <c r="E100" s="130">
        <f aca="true" t="shared" si="3" ref="E100:M100">SUM(E91:E99)</f>
        <v>120</v>
      </c>
      <c r="F100" s="130">
        <f t="shared" si="3"/>
        <v>181</v>
      </c>
      <c r="G100" s="130">
        <f t="shared" si="3"/>
        <v>169</v>
      </c>
      <c r="H100" s="130">
        <f t="shared" si="3"/>
        <v>106</v>
      </c>
      <c r="I100" s="130">
        <f t="shared" si="3"/>
        <v>0</v>
      </c>
      <c r="J100" s="130">
        <f t="shared" si="3"/>
        <v>0</v>
      </c>
      <c r="K100" s="130">
        <f t="shared" si="3"/>
        <v>0</v>
      </c>
      <c r="L100" s="130">
        <f t="shared" si="3"/>
        <v>0</v>
      </c>
      <c r="M100" s="130">
        <f t="shared" si="3"/>
        <v>0</v>
      </c>
    </row>
    <row r="101" spans="1:13" ht="21">
      <c r="A101" s="14" t="s">
        <v>93</v>
      </c>
      <c r="B101" s="102" t="s">
        <v>137</v>
      </c>
      <c r="C101" s="12"/>
      <c r="D101" s="12"/>
      <c r="E101" s="55"/>
      <c r="F101" s="13"/>
      <c r="G101" s="93"/>
      <c r="H101" s="13"/>
      <c r="I101" s="13"/>
      <c r="J101" s="13"/>
      <c r="K101" s="13"/>
      <c r="L101" s="13"/>
      <c r="M101" s="13"/>
    </row>
    <row r="102" spans="1:13" ht="21">
      <c r="A102" s="14"/>
      <c r="B102" s="102" t="s">
        <v>132</v>
      </c>
      <c r="C102" s="12"/>
      <c r="D102" s="12"/>
      <c r="E102" s="55"/>
      <c r="F102" s="13"/>
      <c r="G102" s="93"/>
      <c r="H102" s="13"/>
      <c r="I102" s="13"/>
      <c r="J102" s="13"/>
      <c r="K102" s="13"/>
      <c r="L102" s="13"/>
      <c r="M102" s="13"/>
    </row>
    <row r="106" spans="1:13" ht="21">
      <c r="A106" s="206" t="s">
        <v>178</v>
      </c>
      <c r="B106" s="206"/>
      <c r="C106" s="206"/>
      <c r="D106" s="206"/>
      <c r="E106" s="123">
        <f aca="true" t="shared" si="4" ref="E106:M106">+E100+E84+E54+E27</f>
        <v>781</v>
      </c>
      <c r="F106" s="123">
        <f t="shared" si="4"/>
        <v>938</v>
      </c>
      <c r="G106" s="123">
        <f t="shared" si="4"/>
        <v>999</v>
      </c>
      <c r="H106" s="123">
        <f t="shared" si="4"/>
        <v>605</v>
      </c>
      <c r="I106" s="123">
        <f t="shared" si="4"/>
        <v>0</v>
      </c>
      <c r="J106" s="123">
        <f t="shared" si="4"/>
        <v>0</v>
      </c>
      <c r="K106" s="123">
        <f t="shared" si="4"/>
        <v>0</v>
      </c>
      <c r="L106" s="123">
        <f t="shared" si="4"/>
        <v>0</v>
      </c>
      <c r="M106" s="123">
        <f t="shared" si="4"/>
        <v>0</v>
      </c>
    </row>
    <row r="113" ht="21">
      <c r="E113" s="96">
        <v>832374876</v>
      </c>
    </row>
  </sheetData>
  <sheetProtection/>
  <mergeCells count="42">
    <mergeCell ref="A1:M1"/>
    <mergeCell ref="A30:M30"/>
    <mergeCell ref="E6:H6"/>
    <mergeCell ref="B6:B7"/>
    <mergeCell ref="A27:D27"/>
    <mergeCell ref="A3:M3"/>
    <mergeCell ref="A57:M57"/>
    <mergeCell ref="I6:M6"/>
    <mergeCell ref="C6:C7"/>
    <mergeCell ref="D6:D7"/>
    <mergeCell ref="I32:M32"/>
    <mergeCell ref="E32:H32"/>
    <mergeCell ref="A31:M31"/>
    <mergeCell ref="A6:A7"/>
    <mergeCell ref="D32:D33"/>
    <mergeCell ref="A32:A33"/>
    <mergeCell ref="B32:B33"/>
    <mergeCell ref="C32:C33"/>
    <mergeCell ref="A54:D54"/>
    <mergeCell ref="A4:M4"/>
    <mergeCell ref="A5:M5"/>
    <mergeCell ref="A29:M29"/>
    <mergeCell ref="C89:C90"/>
    <mergeCell ref="A56:M56"/>
    <mergeCell ref="E89:H89"/>
    <mergeCell ref="I89:M89"/>
    <mergeCell ref="A87:M87"/>
    <mergeCell ref="A58:M58"/>
    <mergeCell ref="A86:M86"/>
    <mergeCell ref="A59:A60"/>
    <mergeCell ref="E59:H59"/>
    <mergeCell ref="I59:M59"/>
    <mergeCell ref="A100:D100"/>
    <mergeCell ref="A84:D84"/>
    <mergeCell ref="D89:D90"/>
    <mergeCell ref="B59:B60"/>
    <mergeCell ref="A106:D106"/>
    <mergeCell ref="C59:C60"/>
    <mergeCell ref="D59:D60"/>
    <mergeCell ref="A88:M88"/>
    <mergeCell ref="A89:A90"/>
    <mergeCell ref="B89:B90"/>
  </mergeCells>
  <printOptions horizontalCentered="1"/>
  <pageMargins left="0.5118110236220472" right="0.5118110236220472" top="0.2755905511811024" bottom="0.07874015748031496" header="0.31496062992125984" footer="0.31496062992125984"/>
  <pageSetup fitToHeight="0" fitToWidth="1" horizontalDpi="600" verticalDpi="600" orientation="landscape" paperSize="9" r:id="rId1"/>
  <rowBreaks count="5" manualBreakCount="5">
    <brk id="16" max="12" man="1"/>
    <brk id="28" max="12" man="1"/>
    <brk id="55" max="255" man="1"/>
    <brk id="75" max="12" man="1"/>
    <brk id="8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Normal="115" zoomScaleSheetLayoutView="100" zoomScalePageLayoutView="0" workbookViewId="0" topLeftCell="A1">
      <selection activeCell="E20" sqref="E20"/>
    </sheetView>
  </sheetViews>
  <sheetFormatPr defaultColWidth="9.00390625" defaultRowHeight="15"/>
  <cols>
    <col min="1" max="1" width="4.7109375" style="77" bestFit="1" customWidth="1"/>
    <col min="2" max="2" width="4.421875" style="77" bestFit="1" customWidth="1"/>
    <col min="3" max="3" width="42.57421875" style="77" bestFit="1" customWidth="1"/>
    <col min="4" max="13" width="5.57421875" style="99" bestFit="1" customWidth="1"/>
    <col min="14" max="16384" width="9.00390625" style="77" customWidth="1"/>
  </cols>
  <sheetData>
    <row r="1" spans="1:21" ht="19.5">
      <c r="A1" s="229" t="s">
        <v>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76"/>
      <c r="O1" s="76"/>
      <c r="P1" s="76"/>
      <c r="Q1" s="76"/>
      <c r="R1" s="76"/>
      <c r="S1" s="76"/>
      <c r="T1" s="76"/>
      <c r="U1" s="76"/>
    </row>
    <row r="2" spans="1:21" ht="19.5">
      <c r="A2" s="228" t="s">
        <v>193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78"/>
      <c r="O2" s="78"/>
      <c r="P2" s="78"/>
      <c r="Q2" s="78"/>
      <c r="R2" s="78"/>
      <c r="S2" s="78"/>
      <c r="T2" s="78"/>
      <c r="U2" s="78"/>
    </row>
    <row r="3" spans="1:13" ht="21" customHeight="1">
      <c r="A3" s="235" t="s">
        <v>0</v>
      </c>
      <c r="B3" s="235" t="s">
        <v>1</v>
      </c>
      <c r="C3" s="235" t="s">
        <v>3</v>
      </c>
      <c r="D3" s="234"/>
      <c r="E3" s="234"/>
      <c r="F3" s="234"/>
      <c r="G3" s="234"/>
      <c r="H3" s="232" t="s">
        <v>136</v>
      </c>
      <c r="I3" s="233"/>
      <c r="J3" s="233"/>
      <c r="K3" s="233"/>
      <c r="L3" s="233"/>
      <c r="M3" s="233"/>
    </row>
    <row r="4" spans="1:13" ht="19.5">
      <c r="A4" s="235"/>
      <c r="B4" s="235"/>
      <c r="C4" s="235"/>
      <c r="D4" s="110">
        <v>2563</v>
      </c>
      <c r="E4" s="110">
        <v>2564</v>
      </c>
      <c r="F4" s="110">
        <v>2565</v>
      </c>
      <c r="G4" s="110">
        <v>2566</v>
      </c>
      <c r="H4" s="135">
        <v>2567</v>
      </c>
      <c r="I4" s="135">
        <v>2568</v>
      </c>
      <c r="J4" s="135">
        <v>2569</v>
      </c>
      <c r="K4" s="135">
        <v>2570</v>
      </c>
      <c r="L4" s="135">
        <v>2571</v>
      </c>
      <c r="M4" s="109">
        <v>2572</v>
      </c>
    </row>
    <row r="5" spans="1:13" ht="19.5">
      <c r="A5" s="79" t="s">
        <v>179</v>
      </c>
      <c r="B5" s="79" t="s">
        <v>12</v>
      </c>
      <c r="C5" s="80" t="s">
        <v>15</v>
      </c>
      <c r="D5" s="79">
        <v>11</v>
      </c>
      <c r="E5" s="111">
        <v>0</v>
      </c>
      <c r="F5" s="111">
        <v>13</v>
      </c>
      <c r="G5" s="111">
        <v>10</v>
      </c>
      <c r="H5" s="114"/>
      <c r="I5" s="79"/>
      <c r="J5" s="79"/>
      <c r="K5" s="79"/>
      <c r="L5" s="79"/>
      <c r="M5" s="79"/>
    </row>
    <row r="6" spans="1:13" ht="19.5">
      <c r="A6" s="79">
        <v>2228</v>
      </c>
      <c r="B6" s="79" t="s">
        <v>12</v>
      </c>
      <c r="C6" s="80" t="s">
        <v>17</v>
      </c>
      <c r="D6" s="79">
        <v>40</v>
      </c>
      <c r="E6" s="111">
        <v>41</v>
      </c>
      <c r="F6" s="111">
        <v>52</v>
      </c>
      <c r="G6" s="111">
        <v>10</v>
      </c>
      <c r="H6" s="114"/>
      <c r="I6" s="79"/>
      <c r="J6" s="79"/>
      <c r="K6" s="79"/>
      <c r="L6" s="79"/>
      <c r="M6" s="79"/>
    </row>
    <row r="7" spans="1:13" ht="19.5">
      <c r="A7" s="230" t="s">
        <v>37</v>
      </c>
      <c r="B7" s="230"/>
      <c r="C7" s="230"/>
      <c r="D7" s="125">
        <f>SUM(D5:D6)</f>
        <v>51</v>
      </c>
      <c r="E7" s="125">
        <f>SUM(E5:E6)</f>
        <v>41</v>
      </c>
      <c r="F7" s="125">
        <f>SUM(F5:F6)</f>
        <v>65</v>
      </c>
      <c r="G7" s="121">
        <f>SUM(G5:G6)</f>
        <v>20</v>
      </c>
      <c r="H7" s="115">
        <f aca="true" t="shared" si="0" ref="H7:M7">SUM(H6:H6)</f>
        <v>0</v>
      </c>
      <c r="I7" s="108">
        <f t="shared" si="0"/>
        <v>0</v>
      </c>
      <c r="J7" s="108">
        <f t="shared" si="0"/>
        <v>0</v>
      </c>
      <c r="K7" s="108">
        <f t="shared" si="0"/>
        <v>0</v>
      </c>
      <c r="L7" s="108">
        <f t="shared" si="0"/>
        <v>0</v>
      </c>
      <c r="M7" s="108">
        <f t="shared" si="0"/>
        <v>0</v>
      </c>
    </row>
    <row r="8" spans="1:13" ht="19.5">
      <c r="A8" s="79">
        <v>3206</v>
      </c>
      <c r="B8" s="79" t="s">
        <v>12</v>
      </c>
      <c r="C8" s="80" t="s">
        <v>21</v>
      </c>
      <c r="D8" s="79">
        <v>0</v>
      </c>
      <c r="E8" s="111">
        <v>0</v>
      </c>
      <c r="F8" s="111">
        <v>0</v>
      </c>
      <c r="G8" s="111">
        <v>0</v>
      </c>
      <c r="H8" s="114"/>
      <c r="I8" s="79"/>
      <c r="J8" s="79"/>
      <c r="K8" s="79"/>
      <c r="L8" s="79"/>
      <c r="M8" s="79"/>
    </row>
    <row r="9" spans="1:13" ht="19.5">
      <c r="A9" s="79" t="s">
        <v>141</v>
      </c>
      <c r="B9" s="79" t="s">
        <v>12</v>
      </c>
      <c r="C9" s="80" t="s">
        <v>142</v>
      </c>
      <c r="D9" s="79">
        <v>0</v>
      </c>
      <c r="E9" s="111">
        <v>0</v>
      </c>
      <c r="F9" s="111">
        <v>0</v>
      </c>
      <c r="G9" s="111">
        <v>0</v>
      </c>
      <c r="H9" s="114"/>
      <c r="I9" s="79"/>
      <c r="J9" s="79"/>
      <c r="K9" s="79"/>
      <c r="L9" s="79"/>
      <c r="M9" s="79"/>
    </row>
    <row r="10" spans="1:13" ht="19.5">
      <c r="A10" s="79">
        <v>3313</v>
      </c>
      <c r="B10" s="79" t="s">
        <v>34</v>
      </c>
      <c r="C10" s="80" t="s">
        <v>167</v>
      </c>
      <c r="D10" s="79">
        <v>1</v>
      </c>
      <c r="E10" s="111">
        <v>9</v>
      </c>
      <c r="F10" s="111">
        <v>19</v>
      </c>
      <c r="G10" s="111">
        <v>11</v>
      </c>
      <c r="H10" s="114"/>
      <c r="I10" s="79"/>
      <c r="J10" s="79"/>
      <c r="K10" s="79"/>
      <c r="L10" s="79"/>
      <c r="M10" s="79"/>
    </row>
    <row r="11" spans="1:13" ht="19.5">
      <c r="A11" s="79" t="s">
        <v>169</v>
      </c>
      <c r="B11" s="79" t="s">
        <v>34</v>
      </c>
      <c r="C11" s="80" t="s">
        <v>142</v>
      </c>
      <c r="D11" s="79">
        <v>0</v>
      </c>
      <c r="E11" s="111">
        <v>0</v>
      </c>
      <c r="F11" s="111">
        <v>0</v>
      </c>
      <c r="G11" s="111">
        <v>0</v>
      </c>
      <c r="H11" s="114"/>
      <c r="I11" s="79"/>
      <c r="J11" s="79"/>
      <c r="K11" s="79"/>
      <c r="L11" s="79"/>
      <c r="M11" s="79"/>
    </row>
    <row r="12" spans="1:13" ht="19.5">
      <c r="A12" s="230" t="s">
        <v>46</v>
      </c>
      <c r="B12" s="230"/>
      <c r="C12" s="230"/>
      <c r="D12" s="125">
        <f>SUM(D8:D11)</f>
        <v>1</v>
      </c>
      <c r="E12" s="125">
        <f>SUM(E8:E11)</f>
        <v>9</v>
      </c>
      <c r="F12" s="110">
        <f>SUM(F8:F11)</f>
        <v>19</v>
      </c>
      <c r="G12" s="110">
        <f aca="true" t="shared" si="1" ref="G12:M12">SUM(G8:G11)</f>
        <v>11</v>
      </c>
      <c r="H12" s="115">
        <f t="shared" si="1"/>
        <v>0</v>
      </c>
      <c r="I12" s="108">
        <f t="shared" si="1"/>
        <v>0</v>
      </c>
      <c r="J12" s="108">
        <f t="shared" si="1"/>
        <v>0</v>
      </c>
      <c r="K12" s="108">
        <f t="shared" si="1"/>
        <v>0</v>
      </c>
      <c r="L12" s="108">
        <f t="shared" si="1"/>
        <v>0</v>
      </c>
      <c r="M12" s="108">
        <f t="shared" si="1"/>
        <v>0</v>
      </c>
    </row>
    <row r="13" spans="1:13" ht="19.5">
      <c r="A13" s="79">
        <v>4230</v>
      </c>
      <c r="B13" s="79" t="s">
        <v>12</v>
      </c>
      <c r="C13" s="80" t="s">
        <v>29</v>
      </c>
      <c r="D13" s="79">
        <v>46</v>
      </c>
      <c r="E13" s="111">
        <v>33</v>
      </c>
      <c r="F13" s="111">
        <v>66</v>
      </c>
      <c r="G13" s="111">
        <v>31</v>
      </c>
      <c r="H13" s="114"/>
      <c r="I13" s="79"/>
      <c r="J13" s="79"/>
      <c r="K13" s="79"/>
      <c r="L13" s="79"/>
      <c r="M13" s="79"/>
    </row>
    <row r="14" spans="1:13" ht="19.5">
      <c r="A14" s="79">
        <v>4335</v>
      </c>
      <c r="B14" s="79" t="s">
        <v>34</v>
      </c>
      <c r="C14" s="80" t="s">
        <v>29</v>
      </c>
      <c r="D14" s="79">
        <v>0</v>
      </c>
      <c r="E14" s="111">
        <v>0</v>
      </c>
      <c r="F14" s="111">
        <v>0</v>
      </c>
      <c r="G14" s="111">
        <v>0</v>
      </c>
      <c r="H14" s="114"/>
      <c r="I14" s="79"/>
      <c r="J14" s="79"/>
      <c r="K14" s="79"/>
      <c r="L14" s="79"/>
      <c r="M14" s="79"/>
    </row>
    <row r="15" spans="1:13" ht="19.5">
      <c r="A15" s="81"/>
      <c r="B15" s="81"/>
      <c r="C15" s="82" t="s">
        <v>47</v>
      </c>
      <c r="D15" s="98">
        <f>SUM(D13:D14)</f>
        <v>46</v>
      </c>
      <c r="E15" s="98">
        <f>SUM(E13:E14)</f>
        <v>33</v>
      </c>
      <c r="F15" s="112">
        <f>SUM(F13:F14)</f>
        <v>66</v>
      </c>
      <c r="G15" s="112">
        <f aca="true" t="shared" si="2" ref="G15:M15">SUM(G13:G14)</f>
        <v>31</v>
      </c>
      <c r="H15" s="116">
        <f t="shared" si="2"/>
        <v>0</v>
      </c>
      <c r="I15" s="98">
        <f t="shared" si="2"/>
        <v>0</v>
      </c>
      <c r="J15" s="98">
        <f t="shared" si="2"/>
        <v>0</v>
      </c>
      <c r="K15" s="98">
        <f t="shared" si="2"/>
        <v>0</v>
      </c>
      <c r="L15" s="98">
        <f t="shared" si="2"/>
        <v>0</v>
      </c>
      <c r="M15" s="98">
        <f t="shared" si="2"/>
        <v>0</v>
      </c>
    </row>
    <row r="16" spans="1:13" ht="19.5">
      <c r="A16" s="231" t="s">
        <v>45</v>
      </c>
      <c r="B16" s="231"/>
      <c r="C16" s="231"/>
      <c r="D16" s="83">
        <f>SUM(D15,D12,D7,)</f>
        <v>98</v>
      </c>
      <c r="E16" s="83">
        <f>SUM(E15,E12,E7,)</f>
        <v>83</v>
      </c>
      <c r="F16" s="113">
        <f>SUM(F15,F12,F7,)</f>
        <v>150</v>
      </c>
      <c r="G16" s="113">
        <f aca="true" t="shared" si="3" ref="G16:M16">SUM(G15,G12,G7,)</f>
        <v>62</v>
      </c>
      <c r="H16" s="117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0</v>
      </c>
    </row>
    <row r="17" spans="1:12" s="18" customFormat="1" ht="21">
      <c r="A17" s="14" t="s">
        <v>93</v>
      </c>
      <c r="B17" s="102" t="s">
        <v>137</v>
      </c>
      <c r="C17" s="12"/>
      <c r="D17" s="13"/>
      <c r="E17" s="93"/>
      <c r="F17" s="13"/>
      <c r="G17" s="13"/>
      <c r="H17" s="13"/>
      <c r="I17" s="13"/>
      <c r="J17" s="13"/>
      <c r="K17" s="13"/>
      <c r="L17" s="13"/>
    </row>
    <row r="18" spans="1:11" s="18" customFormat="1" ht="21">
      <c r="A18" s="14"/>
      <c r="B18" s="102" t="s">
        <v>132</v>
      </c>
      <c r="C18" s="12"/>
      <c r="D18" s="13"/>
      <c r="E18" s="93"/>
      <c r="F18" s="13"/>
      <c r="G18" s="13"/>
      <c r="H18" s="13"/>
      <c r="I18" s="13"/>
      <c r="J18" s="13"/>
      <c r="K18" s="13"/>
    </row>
  </sheetData>
  <sheetProtection/>
  <mergeCells count="10">
    <mergeCell ref="A2:M2"/>
    <mergeCell ref="A1:M1"/>
    <mergeCell ref="A7:C7"/>
    <mergeCell ref="A12:C12"/>
    <mergeCell ref="A16:C16"/>
    <mergeCell ref="H3:M3"/>
    <mergeCell ref="D3:G3"/>
    <mergeCell ref="A3:A4"/>
    <mergeCell ref="B3:B4"/>
    <mergeCell ref="C3:C4"/>
  </mergeCells>
  <printOptions horizontalCentered="1"/>
  <pageMargins left="0.31496062992125984" right="0.31496062992125984" top="0.35433070866141736" bottom="0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C14"/>
  <sheetViews>
    <sheetView zoomScalePageLayoutView="0" workbookViewId="0" topLeftCell="A1">
      <selection activeCell="M24" sqref="M24"/>
    </sheetView>
  </sheetViews>
  <sheetFormatPr defaultColWidth="9.00390625" defaultRowHeight="15"/>
  <cols>
    <col min="1" max="3" width="9.00390625" style="16" customWidth="1"/>
    <col min="4" max="4" width="13.00390625" style="16" bestFit="1" customWidth="1"/>
    <col min="5" max="7" width="5.57421875" style="16" hidden="1" customWidth="1"/>
    <col min="8" max="8" width="4.7109375" style="16" hidden="1" customWidth="1"/>
    <col min="9" max="9" width="4.7109375" style="54" bestFit="1" customWidth="1"/>
    <col min="10" max="17" width="4.7109375" style="16" bestFit="1" customWidth="1"/>
    <col min="18" max="16384" width="9.00390625" style="16" customWidth="1"/>
  </cols>
  <sheetData>
    <row r="1" spans="2:29" ht="21">
      <c r="B1" s="197" t="s">
        <v>68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2:29" ht="21">
      <c r="B2" s="198" t="s">
        <v>125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2:17" ht="21">
      <c r="B3" s="238" t="s">
        <v>0</v>
      </c>
      <c r="C3" s="238" t="s">
        <v>1</v>
      </c>
      <c r="D3" s="238" t="s">
        <v>3</v>
      </c>
      <c r="E3" s="239" t="s">
        <v>66</v>
      </c>
      <c r="F3" s="240"/>
      <c r="G3" s="240"/>
      <c r="H3" s="240"/>
      <c r="I3" s="240"/>
      <c r="J3" s="240"/>
      <c r="K3" s="241"/>
      <c r="L3" s="242" t="s">
        <v>126</v>
      </c>
      <c r="M3" s="243"/>
      <c r="N3" s="243"/>
      <c r="O3" s="243"/>
      <c r="P3" s="243"/>
      <c r="Q3" s="244"/>
    </row>
    <row r="4" spans="2:17" ht="21">
      <c r="B4" s="238"/>
      <c r="C4" s="238"/>
      <c r="D4" s="238"/>
      <c r="E4" s="53" t="s">
        <v>60</v>
      </c>
      <c r="F4" s="53" t="s">
        <v>59</v>
      </c>
      <c r="G4" s="53" t="s">
        <v>58</v>
      </c>
      <c r="H4" s="53" t="s">
        <v>57</v>
      </c>
      <c r="I4" s="53" t="s">
        <v>64</v>
      </c>
      <c r="J4" s="74">
        <v>2556</v>
      </c>
      <c r="K4" s="74">
        <v>2557</v>
      </c>
      <c r="L4" s="46">
        <v>2558</v>
      </c>
      <c r="M4" s="46">
        <v>2559</v>
      </c>
      <c r="N4" s="87">
        <v>2560</v>
      </c>
      <c r="O4" s="87">
        <v>2561</v>
      </c>
      <c r="P4" s="46">
        <v>2562</v>
      </c>
      <c r="Q4" s="46">
        <v>2563</v>
      </c>
    </row>
    <row r="5" spans="2:17" ht="18">
      <c r="B5" s="1">
        <v>2224</v>
      </c>
      <c r="C5" s="1"/>
      <c r="D5" s="2" t="s">
        <v>48</v>
      </c>
      <c r="E5" s="1"/>
      <c r="F5" s="73">
        <v>4</v>
      </c>
      <c r="G5" s="73">
        <v>29</v>
      </c>
      <c r="H5" s="1"/>
      <c r="I5" s="5"/>
      <c r="J5" s="50"/>
      <c r="K5" s="50"/>
      <c r="L5" s="50"/>
      <c r="M5" s="50"/>
      <c r="N5" s="50"/>
      <c r="O5" s="50"/>
      <c r="P5" s="50"/>
      <c r="Q5" s="50"/>
    </row>
    <row r="6" spans="2:17" ht="18">
      <c r="B6" s="236" t="s">
        <v>37</v>
      </c>
      <c r="C6" s="236"/>
      <c r="D6" s="236"/>
      <c r="E6" s="47">
        <f>SUM(E5)</f>
        <v>0</v>
      </c>
      <c r="F6" s="47">
        <f>SUM(F5)</f>
        <v>4</v>
      </c>
      <c r="G6" s="47">
        <f>SUM(G5)</f>
        <v>29</v>
      </c>
      <c r="H6" s="47">
        <f>SUM(H5)</f>
        <v>0</v>
      </c>
      <c r="I6" s="47">
        <f>SUM(I5)</f>
        <v>0</v>
      </c>
      <c r="J6" s="59"/>
      <c r="K6" s="59"/>
      <c r="L6" s="59"/>
      <c r="M6" s="59"/>
      <c r="N6" s="59"/>
      <c r="O6" s="59"/>
      <c r="P6" s="59"/>
      <c r="Q6" s="59"/>
    </row>
    <row r="7" spans="2:17" ht="18">
      <c r="B7" s="48">
        <v>4242</v>
      </c>
      <c r="C7" s="48"/>
      <c r="D7" s="60" t="s">
        <v>49</v>
      </c>
      <c r="E7" s="48">
        <v>5</v>
      </c>
      <c r="F7" s="48"/>
      <c r="G7" s="48"/>
      <c r="H7" s="48"/>
      <c r="I7" s="5"/>
      <c r="J7" s="50"/>
      <c r="K7" s="50"/>
      <c r="L7" s="50"/>
      <c r="M7" s="50"/>
      <c r="N7" s="50"/>
      <c r="O7" s="50"/>
      <c r="P7" s="50"/>
      <c r="Q7" s="50"/>
    </row>
    <row r="8" spans="2:17" ht="18">
      <c r="B8" s="48"/>
      <c r="C8" s="21" t="s">
        <v>102</v>
      </c>
      <c r="D8" s="22" t="s">
        <v>100</v>
      </c>
      <c r="E8" s="48"/>
      <c r="F8" s="48"/>
      <c r="G8" s="48"/>
      <c r="H8" s="48"/>
      <c r="I8" s="5"/>
      <c r="J8" s="50"/>
      <c r="K8" s="50"/>
      <c r="L8" s="50"/>
      <c r="M8" s="50"/>
      <c r="N8" s="50"/>
      <c r="O8" s="50"/>
      <c r="P8" s="50"/>
      <c r="Q8" s="50"/>
    </row>
    <row r="9" spans="2:17" ht="18">
      <c r="B9" s="48"/>
      <c r="C9" s="21" t="s">
        <v>103</v>
      </c>
      <c r="D9" s="22" t="s">
        <v>101</v>
      </c>
      <c r="E9" s="48"/>
      <c r="F9" s="48"/>
      <c r="G9" s="48"/>
      <c r="H9" s="48"/>
      <c r="I9" s="5"/>
      <c r="J9" s="50"/>
      <c r="K9" s="50"/>
      <c r="L9" s="50"/>
      <c r="M9" s="50"/>
      <c r="N9" s="50"/>
      <c r="O9" s="50"/>
      <c r="P9" s="50"/>
      <c r="Q9" s="50"/>
    </row>
    <row r="10" spans="2:17" ht="18">
      <c r="B10" s="236" t="s">
        <v>44</v>
      </c>
      <c r="C10" s="236"/>
      <c r="D10" s="236"/>
      <c r="E10" s="47">
        <f>SUM(E7)</f>
        <v>5</v>
      </c>
      <c r="F10" s="47">
        <f>SUM(F7)</f>
        <v>0</v>
      </c>
      <c r="G10" s="47">
        <f>SUM(G7)</f>
        <v>0</v>
      </c>
      <c r="H10" s="47">
        <f>SUM(H7)</f>
        <v>0</v>
      </c>
      <c r="I10" s="47">
        <f aca="true" t="shared" si="0" ref="I10:Q10">SUM(I7)</f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47">
        <f t="shared" si="0"/>
        <v>0</v>
      </c>
      <c r="N10" s="85">
        <f>SUM(N7)</f>
        <v>0</v>
      </c>
      <c r="O10" s="85">
        <f>SUM(O7)</f>
        <v>0</v>
      </c>
      <c r="P10" s="47">
        <f t="shared" si="0"/>
        <v>0</v>
      </c>
      <c r="Q10" s="47">
        <f t="shared" si="0"/>
        <v>0</v>
      </c>
    </row>
    <row r="11" spans="2:17" ht="18">
      <c r="B11" s="237" t="s">
        <v>45</v>
      </c>
      <c r="C11" s="237"/>
      <c r="D11" s="237"/>
      <c r="E11" s="64">
        <f>SUM(E10,E6)</f>
        <v>5</v>
      </c>
      <c r="F11" s="64">
        <f>SUM(F10,F6)</f>
        <v>4</v>
      </c>
      <c r="G11" s="64">
        <f>SUM(G10,G6)</f>
        <v>29</v>
      </c>
      <c r="H11" s="64">
        <f>SUM(H10,H6)</f>
        <v>0</v>
      </c>
      <c r="I11" s="64">
        <f>SUM(I10,I6)</f>
        <v>0</v>
      </c>
      <c r="J11" s="64">
        <f aca="true" t="shared" si="1" ref="J11:Q11">SUM(J10,J6)</f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86">
        <f>SUM(N10,N6)</f>
        <v>0</v>
      </c>
      <c r="O11" s="86">
        <f>SUM(O10,O6)</f>
        <v>0</v>
      </c>
      <c r="P11" s="64">
        <f t="shared" si="1"/>
        <v>0</v>
      </c>
      <c r="Q11" s="64">
        <f t="shared" si="1"/>
        <v>0</v>
      </c>
    </row>
    <row r="14" spans="1:17" s="18" customFormat="1" ht="21">
      <c r="A14" s="14" t="s">
        <v>93</v>
      </c>
      <c r="B14" s="18" t="s">
        <v>94</v>
      </c>
      <c r="C14" s="12"/>
      <c r="D14" s="12"/>
      <c r="E14" s="12"/>
      <c r="F14" s="12"/>
      <c r="G14" s="12"/>
      <c r="H14" s="13"/>
      <c r="I14" s="55"/>
      <c r="J14" s="13"/>
      <c r="K14" s="13"/>
      <c r="L14" s="13"/>
      <c r="M14" s="13"/>
      <c r="N14" s="13"/>
      <c r="O14" s="13"/>
      <c r="P14" s="13"/>
      <c r="Q14" s="13"/>
    </row>
  </sheetData>
  <sheetProtection/>
  <mergeCells count="10">
    <mergeCell ref="B1:Q1"/>
    <mergeCell ref="B2:Q2"/>
    <mergeCell ref="B6:D6"/>
    <mergeCell ref="B10:D10"/>
    <mergeCell ref="B11:D11"/>
    <mergeCell ref="B3:B4"/>
    <mergeCell ref="C3:C4"/>
    <mergeCell ref="D3:D4"/>
    <mergeCell ref="E3:K3"/>
    <mergeCell ref="L3:Q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A15"/>
  <sheetViews>
    <sheetView zoomScalePageLayoutView="0" workbookViewId="0" topLeftCell="A1">
      <selection activeCell="K24" sqref="K24"/>
    </sheetView>
  </sheetViews>
  <sheetFormatPr defaultColWidth="9.00390625" defaultRowHeight="15"/>
  <cols>
    <col min="1" max="3" width="9.00390625" style="16" customWidth="1"/>
    <col min="4" max="4" width="11.421875" style="16" bestFit="1" customWidth="1"/>
    <col min="5" max="6" width="4.7109375" style="16" hidden="1" customWidth="1"/>
    <col min="7" max="7" width="4.7109375" style="49" hidden="1" customWidth="1"/>
    <col min="8" max="8" width="4.7109375" style="49" bestFit="1" customWidth="1"/>
    <col min="9" max="9" width="5.57421875" style="16" bestFit="1" customWidth="1"/>
    <col min="10" max="10" width="4.7109375" style="16" bestFit="1" customWidth="1"/>
    <col min="11" max="16384" width="9.00390625" style="16" customWidth="1"/>
  </cols>
  <sheetData>
    <row r="1" spans="2:27" ht="21">
      <c r="B1" s="197" t="s">
        <v>69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2:27" ht="21">
      <c r="B2" s="198" t="s">
        <v>125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16" ht="21">
      <c r="B3" s="246" t="s">
        <v>0</v>
      </c>
      <c r="C3" s="246" t="s">
        <v>1</v>
      </c>
      <c r="D3" s="246" t="s">
        <v>3</v>
      </c>
      <c r="E3" s="248" t="s">
        <v>66</v>
      </c>
      <c r="F3" s="249"/>
      <c r="G3" s="249"/>
      <c r="H3" s="249"/>
      <c r="I3" s="249"/>
      <c r="J3" s="250"/>
      <c r="K3" s="242" t="s">
        <v>126</v>
      </c>
      <c r="L3" s="243"/>
      <c r="M3" s="243"/>
      <c r="N3" s="243"/>
      <c r="O3" s="243"/>
      <c r="P3" s="244"/>
    </row>
    <row r="4" spans="2:16" ht="21">
      <c r="B4" s="246"/>
      <c r="C4" s="246"/>
      <c r="D4" s="246"/>
      <c r="E4" s="53" t="s">
        <v>59</v>
      </c>
      <c r="F4" s="53" t="s">
        <v>58</v>
      </c>
      <c r="G4" s="53" t="s">
        <v>57</v>
      </c>
      <c r="H4" s="53" t="s">
        <v>64</v>
      </c>
      <c r="I4" s="74">
        <v>2556</v>
      </c>
      <c r="J4" s="74">
        <v>2557</v>
      </c>
      <c r="K4" s="46">
        <v>2558</v>
      </c>
      <c r="L4" s="46">
        <v>2559</v>
      </c>
      <c r="M4" s="46">
        <v>2560</v>
      </c>
      <c r="N4" s="70">
        <v>2561</v>
      </c>
      <c r="O4" s="87">
        <v>2562</v>
      </c>
      <c r="P4" s="46">
        <v>2563</v>
      </c>
    </row>
    <row r="5" spans="2:16" ht="18">
      <c r="B5" s="1">
        <v>2223</v>
      </c>
      <c r="C5" s="1" t="s">
        <v>12</v>
      </c>
      <c r="D5" s="2" t="s">
        <v>50</v>
      </c>
      <c r="E5" s="73">
        <v>2</v>
      </c>
      <c r="F5" s="1"/>
      <c r="G5" s="73">
        <v>19</v>
      </c>
      <c r="H5" s="73"/>
      <c r="I5" s="75"/>
      <c r="J5" s="50"/>
      <c r="K5" s="50"/>
      <c r="L5" s="50"/>
      <c r="M5" s="50"/>
      <c r="N5" s="50"/>
      <c r="O5" s="50"/>
      <c r="P5" s="50"/>
    </row>
    <row r="6" spans="2:16" ht="18">
      <c r="B6" s="1"/>
      <c r="C6" s="1" t="s">
        <v>34</v>
      </c>
      <c r="D6" s="2" t="s">
        <v>50</v>
      </c>
      <c r="E6" s="1"/>
      <c r="F6" s="1"/>
      <c r="G6" s="61"/>
      <c r="H6" s="61"/>
      <c r="I6" s="7"/>
      <c r="J6" s="50"/>
      <c r="K6" s="50"/>
      <c r="L6" s="50"/>
      <c r="M6" s="50"/>
      <c r="N6" s="50"/>
      <c r="O6" s="50"/>
      <c r="P6" s="50"/>
    </row>
    <row r="7" spans="2:16" ht="18">
      <c r="B7" s="247" t="s">
        <v>37</v>
      </c>
      <c r="C7" s="247"/>
      <c r="D7" s="247"/>
      <c r="E7" s="62">
        <f aca="true" t="shared" si="0" ref="E7:P7">SUM(E5:E6)</f>
        <v>2</v>
      </c>
      <c r="F7" s="71">
        <f t="shared" si="0"/>
        <v>0</v>
      </c>
      <c r="G7" s="71">
        <f t="shared" si="0"/>
        <v>19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88">
        <f>SUM(O5:O6)</f>
        <v>0</v>
      </c>
      <c r="P7" s="71">
        <f t="shared" si="0"/>
        <v>0</v>
      </c>
    </row>
    <row r="8" spans="2:16" ht="18">
      <c r="B8" s="1">
        <v>4236</v>
      </c>
      <c r="C8" s="1" t="s">
        <v>12</v>
      </c>
      <c r="D8" s="2" t="s">
        <v>29</v>
      </c>
      <c r="E8" s="1"/>
      <c r="F8" s="1"/>
      <c r="G8" s="73">
        <v>14</v>
      </c>
      <c r="H8" s="73"/>
      <c r="I8" s="75"/>
      <c r="J8" s="50"/>
      <c r="K8" s="50"/>
      <c r="L8" s="50"/>
      <c r="M8" s="50"/>
      <c r="N8" s="50"/>
      <c r="O8" s="50"/>
      <c r="P8" s="50"/>
    </row>
    <row r="9" spans="2:16" ht="18">
      <c r="B9" s="1">
        <v>4339</v>
      </c>
      <c r="C9" s="1" t="s">
        <v>26</v>
      </c>
      <c r="D9" s="2" t="s">
        <v>29</v>
      </c>
      <c r="E9" s="1"/>
      <c r="F9" s="73">
        <v>1</v>
      </c>
      <c r="G9" s="73">
        <v>28</v>
      </c>
      <c r="H9" s="73"/>
      <c r="I9" s="75"/>
      <c r="J9" s="50"/>
      <c r="K9" s="50"/>
      <c r="L9" s="50"/>
      <c r="M9" s="50"/>
      <c r="N9" s="50"/>
      <c r="O9" s="50"/>
      <c r="P9" s="50"/>
    </row>
    <row r="10" spans="2:16" ht="18">
      <c r="B10" s="1">
        <v>4318</v>
      </c>
      <c r="C10" s="1" t="s">
        <v>34</v>
      </c>
      <c r="D10" s="2" t="s">
        <v>35</v>
      </c>
      <c r="E10" s="73">
        <v>5</v>
      </c>
      <c r="F10" s="3"/>
      <c r="G10" s="1"/>
      <c r="H10" s="1"/>
      <c r="I10" s="7"/>
      <c r="J10" s="50"/>
      <c r="K10" s="50"/>
      <c r="L10" s="50"/>
      <c r="M10" s="50"/>
      <c r="N10" s="50"/>
      <c r="O10" s="50"/>
      <c r="P10" s="50"/>
    </row>
    <row r="11" spans="2:16" ht="18">
      <c r="B11" s="247" t="s">
        <v>44</v>
      </c>
      <c r="C11" s="247"/>
      <c r="D11" s="247"/>
      <c r="E11" s="62">
        <f aca="true" t="shared" si="1" ref="E11:P11">SUM(E8:E10)</f>
        <v>5</v>
      </c>
      <c r="F11" s="71">
        <f t="shared" si="1"/>
        <v>1</v>
      </c>
      <c r="G11" s="71">
        <f t="shared" si="1"/>
        <v>42</v>
      </c>
      <c r="H11" s="71">
        <f t="shared" si="1"/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88">
        <f>SUM(O8:O10)</f>
        <v>0</v>
      </c>
      <c r="P11" s="71">
        <f t="shared" si="1"/>
        <v>0</v>
      </c>
    </row>
    <row r="12" spans="2:16" ht="18">
      <c r="B12" s="245" t="s">
        <v>4</v>
      </c>
      <c r="C12" s="245"/>
      <c r="D12" s="245"/>
      <c r="E12" s="4">
        <f aca="true" t="shared" si="2" ref="E12:P12">SUM(E11,E7)</f>
        <v>7</v>
      </c>
      <c r="F12" s="4">
        <f t="shared" si="2"/>
        <v>1</v>
      </c>
      <c r="G12" s="4">
        <f t="shared" si="2"/>
        <v>61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>SUM(O11,O7)</f>
        <v>0</v>
      </c>
      <c r="P12" s="4">
        <f t="shared" si="2"/>
        <v>0</v>
      </c>
    </row>
    <row r="15" spans="1:16" s="18" customFormat="1" ht="21">
      <c r="A15" s="14" t="s">
        <v>93</v>
      </c>
      <c r="B15" s="18" t="s">
        <v>94</v>
      </c>
      <c r="C15" s="12"/>
      <c r="D15" s="12"/>
      <c r="E15" s="12"/>
      <c r="F15" s="12"/>
      <c r="G15" s="13"/>
      <c r="H15" s="55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10">
    <mergeCell ref="K3:P3"/>
    <mergeCell ref="B12:D12"/>
    <mergeCell ref="B1:P1"/>
    <mergeCell ref="B2:P2"/>
    <mergeCell ref="B3:B4"/>
    <mergeCell ref="C3:C4"/>
    <mergeCell ref="D3:D4"/>
    <mergeCell ref="B7:D7"/>
    <mergeCell ref="B11:D11"/>
    <mergeCell ref="E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view="pageBreakPreview" zoomScaleNormal="70" zoomScaleSheetLayoutView="100" zoomScalePageLayoutView="0" workbookViewId="0" topLeftCell="A1">
      <selection activeCell="R4" sqref="R4"/>
    </sheetView>
  </sheetViews>
  <sheetFormatPr defaultColWidth="11.00390625" defaultRowHeight="15"/>
  <cols>
    <col min="1" max="1" width="7.140625" style="24" customWidth="1"/>
    <col min="2" max="2" width="77.57421875" style="24" bestFit="1" customWidth="1"/>
    <col min="3" max="5" width="12.140625" style="44" hidden="1" customWidth="1"/>
    <col min="6" max="7" width="5.421875" style="45" bestFit="1" customWidth="1"/>
    <col min="8" max="8" width="5.421875" style="44" bestFit="1" customWidth="1"/>
    <col min="9" max="9" width="5.57421875" style="24" bestFit="1" customWidth="1"/>
    <col min="10" max="15" width="5.421875" style="24" bestFit="1" customWidth="1"/>
    <col min="16" max="16384" width="11.00390625" style="24" customWidth="1"/>
  </cols>
  <sheetData>
    <row r="1" spans="1:31" ht="21.75" customHeight="1">
      <c r="A1" s="251" t="s">
        <v>104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25.5">
      <c r="A2" s="263" t="s">
        <v>193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8" s="27" customFormat="1" ht="23.25">
      <c r="A3" s="26" t="s">
        <v>105</v>
      </c>
      <c r="C3" s="28"/>
      <c r="D3" s="28"/>
      <c r="E3" s="28"/>
      <c r="F3" s="29"/>
      <c r="G3" s="29"/>
      <c r="H3" s="28"/>
    </row>
    <row r="4" spans="1:15" s="27" customFormat="1" ht="21.75" customHeight="1">
      <c r="A4" s="255" t="s">
        <v>2</v>
      </c>
      <c r="B4" s="252" t="s">
        <v>3</v>
      </c>
      <c r="C4" s="258" t="s">
        <v>62</v>
      </c>
      <c r="D4" s="259"/>
      <c r="E4" s="259"/>
      <c r="F4" s="259"/>
      <c r="G4" s="259"/>
      <c r="H4" s="259"/>
      <c r="I4" s="260"/>
      <c r="J4" s="257" t="s">
        <v>136</v>
      </c>
      <c r="K4" s="257"/>
      <c r="L4" s="257"/>
      <c r="M4" s="257"/>
      <c r="N4" s="257"/>
      <c r="O4" s="257"/>
    </row>
    <row r="5" spans="1:15" s="27" customFormat="1" ht="21.75" customHeight="1">
      <c r="A5" s="256"/>
      <c r="B5" s="252"/>
      <c r="C5" s="30">
        <v>2552</v>
      </c>
      <c r="D5" s="30">
        <v>2553</v>
      </c>
      <c r="E5" s="30">
        <v>2554</v>
      </c>
      <c r="F5" s="136">
        <v>2563</v>
      </c>
      <c r="G5" s="136">
        <v>2564</v>
      </c>
      <c r="H5" s="136">
        <v>2565</v>
      </c>
      <c r="I5" s="126">
        <v>2566</v>
      </c>
      <c r="J5" s="136">
        <v>2567</v>
      </c>
      <c r="K5" s="136">
        <v>2568</v>
      </c>
      <c r="L5" s="136">
        <v>2569</v>
      </c>
      <c r="M5" s="136">
        <v>2570</v>
      </c>
      <c r="N5" s="136">
        <v>2571</v>
      </c>
      <c r="O5" s="89">
        <v>2572</v>
      </c>
    </row>
    <row r="6" spans="1:15" s="27" customFormat="1" ht="21.75" customHeight="1">
      <c r="A6" s="31"/>
      <c r="B6" s="32" t="s">
        <v>106</v>
      </c>
      <c r="C6" s="33" t="e">
        <f>SUM(#REF!)</f>
        <v>#REF!</v>
      </c>
      <c r="D6" s="33" t="e">
        <f>SUM(#REF!)</f>
        <v>#REF!</v>
      </c>
      <c r="E6" s="33" t="s">
        <v>146</v>
      </c>
      <c r="F6" s="33"/>
      <c r="G6" s="33"/>
      <c r="H6" s="33"/>
      <c r="I6" s="33"/>
      <c r="J6" s="33"/>
      <c r="K6" s="33"/>
      <c r="L6" s="33"/>
      <c r="M6" s="33"/>
      <c r="N6" s="67"/>
      <c r="O6" s="67"/>
    </row>
    <row r="7" spans="1:15" s="27" customFormat="1" ht="21.75" customHeight="1">
      <c r="A7" s="38"/>
      <c r="B7" s="39" t="s">
        <v>107</v>
      </c>
      <c r="C7" s="37"/>
      <c r="D7" s="37"/>
      <c r="E7" s="37"/>
      <c r="F7" s="41"/>
      <c r="G7" s="34"/>
      <c r="H7" s="34"/>
      <c r="I7" s="37"/>
      <c r="J7" s="37"/>
      <c r="K7" s="37"/>
      <c r="L7" s="37"/>
      <c r="M7" s="37"/>
      <c r="N7" s="67"/>
      <c r="O7" s="67"/>
    </row>
    <row r="8" spans="1:15" s="27" customFormat="1" ht="21.75" customHeight="1">
      <c r="A8" s="38"/>
      <c r="B8" s="39" t="s">
        <v>107</v>
      </c>
      <c r="C8" s="37"/>
      <c r="D8" s="37"/>
      <c r="E8" s="37"/>
      <c r="F8" s="41"/>
      <c r="G8" s="34"/>
      <c r="H8" s="34"/>
      <c r="I8" s="37"/>
      <c r="J8" s="37"/>
      <c r="K8" s="37"/>
      <c r="L8" s="37"/>
      <c r="M8" s="37"/>
      <c r="N8" s="67"/>
      <c r="O8" s="67"/>
    </row>
    <row r="9" spans="1:15" s="27" customFormat="1" ht="21.75" customHeight="1">
      <c r="A9" s="253" t="s">
        <v>108</v>
      </c>
      <c r="B9" s="254"/>
      <c r="C9" s="42" t="e">
        <f>C6+#REF!+#REF!</f>
        <v>#REF!</v>
      </c>
      <c r="D9" s="42" t="e">
        <f>D6+#REF!+#REF!</f>
        <v>#REF!</v>
      </c>
      <c r="E9" s="42"/>
      <c r="F9" s="42">
        <f>+F8+F7</f>
        <v>0</v>
      </c>
      <c r="G9" s="42">
        <f aca="true" t="shared" si="0" ref="G9:O9">+G8+G7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</row>
    <row r="10" spans="3:8" s="27" customFormat="1" ht="21.75" customHeight="1">
      <c r="C10" s="28"/>
      <c r="D10" s="28"/>
      <c r="E10" s="28"/>
      <c r="F10" s="29"/>
      <c r="G10" s="29"/>
      <c r="H10" s="28"/>
    </row>
    <row r="11" spans="1:8" s="27" customFormat="1" ht="23.25">
      <c r="A11" s="26" t="s">
        <v>109</v>
      </c>
      <c r="C11" s="28"/>
      <c r="D11" s="28"/>
      <c r="E11" s="28"/>
      <c r="F11" s="29"/>
      <c r="G11" s="29"/>
      <c r="H11" s="28"/>
    </row>
    <row r="12" spans="1:15" ht="21.75" customHeight="1">
      <c r="A12" s="255" t="s">
        <v>2</v>
      </c>
      <c r="B12" s="252" t="s">
        <v>3</v>
      </c>
      <c r="C12" s="258" t="s">
        <v>62</v>
      </c>
      <c r="D12" s="259"/>
      <c r="E12" s="259"/>
      <c r="F12" s="259"/>
      <c r="G12" s="259"/>
      <c r="H12" s="259"/>
      <c r="I12" s="260"/>
      <c r="J12" s="257" t="s">
        <v>136</v>
      </c>
      <c r="K12" s="257"/>
      <c r="L12" s="257"/>
      <c r="M12" s="257"/>
      <c r="N12" s="257"/>
      <c r="O12" s="257"/>
    </row>
    <row r="13" spans="1:15" ht="21.75" customHeight="1">
      <c r="A13" s="256"/>
      <c r="B13" s="252"/>
      <c r="C13" s="30">
        <v>2552</v>
      </c>
      <c r="D13" s="30">
        <v>2553</v>
      </c>
      <c r="E13" s="30">
        <v>2554</v>
      </c>
      <c r="F13" s="126">
        <v>2562</v>
      </c>
      <c r="G13" s="126">
        <v>2563</v>
      </c>
      <c r="H13" s="126">
        <v>2564</v>
      </c>
      <c r="I13" s="126">
        <v>2565</v>
      </c>
      <c r="J13" s="126">
        <v>2566</v>
      </c>
      <c r="K13" s="126">
        <v>2567</v>
      </c>
      <c r="L13" s="126">
        <v>2568</v>
      </c>
      <c r="M13" s="126">
        <v>2569</v>
      </c>
      <c r="N13" s="126">
        <v>2570</v>
      </c>
      <c r="O13" s="126">
        <v>2571</v>
      </c>
    </row>
    <row r="14" spans="1:15" s="26" customFormat="1" ht="21.75" customHeight="1">
      <c r="A14" s="31"/>
      <c r="B14" s="39" t="s">
        <v>107</v>
      </c>
      <c r="C14" s="33"/>
      <c r="D14" s="33"/>
      <c r="E14" s="33">
        <f>SUM(E7:E13)</f>
        <v>2554</v>
      </c>
      <c r="F14" s="33"/>
      <c r="G14" s="33"/>
      <c r="H14" s="34"/>
      <c r="I14" s="35"/>
      <c r="J14" s="35"/>
      <c r="K14" s="35"/>
      <c r="L14" s="35"/>
      <c r="M14" s="35"/>
      <c r="N14" s="69"/>
      <c r="O14" s="69"/>
    </row>
    <row r="15" spans="1:15" ht="21.75" customHeight="1">
      <c r="A15" s="40"/>
      <c r="B15" s="39" t="s">
        <v>107</v>
      </c>
      <c r="C15" s="41">
        <v>15</v>
      </c>
      <c r="D15" s="41">
        <v>12</v>
      </c>
      <c r="E15" s="41">
        <v>12</v>
      </c>
      <c r="F15" s="41"/>
      <c r="G15" s="41"/>
      <c r="H15" s="34"/>
      <c r="I15" s="41"/>
      <c r="J15" s="41"/>
      <c r="K15" s="41"/>
      <c r="L15" s="41"/>
      <c r="M15" s="41"/>
      <c r="N15" s="68"/>
      <c r="O15" s="68"/>
    </row>
    <row r="16" spans="1:15" ht="21.75" customHeight="1">
      <c r="A16" s="253" t="s">
        <v>110</v>
      </c>
      <c r="B16" s="254"/>
      <c r="C16" s="42">
        <f>SUM(C15)</f>
        <v>15</v>
      </c>
      <c r="D16" s="42">
        <f>SUM(D15)</f>
        <v>12</v>
      </c>
      <c r="E16" s="42">
        <f>SUM(E15)</f>
        <v>12</v>
      </c>
      <c r="F16" s="42">
        <f aca="true" t="shared" si="1" ref="F16:N16">SUM(F15)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>SUM(O15)</f>
        <v>0</v>
      </c>
    </row>
    <row r="18" spans="1:8" ht="21.75" customHeight="1">
      <c r="A18" s="26" t="s">
        <v>111</v>
      </c>
      <c r="B18" s="27"/>
      <c r="C18" s="28"/>
      <c r="D18" s="28"/>
      <c r="E18" s="28"/>
      <c r="F18" s="29"/>
      <c r="G18" s="29"/>
      <c r="H18" s="28"/>
    </row>
    <row r="19" spans="1:15" ht="21.75" customHeight="1">
      <c r="A19" s="255" t="s">
        <v>2</v>
      </c>
      <c r="B19" s="252" t="s">
        <v>3</v>
      </c>
      <c r="C19" s="258" t="s">
        <v>62</v>
      </c>
      <c r="D19" s="259"/>
      <c r="E19" s="259"/>
      <c r="F19" s="259"/>
      <c r="G19" s="259"/>
      <c r="H19" s="259"/>
      <c r="I19" s="260"/>
      <c r="J19" s="257" t="s">
        <v>136</v>
      </c>
      <c r="K19" s="257"/>
      <c r="L19" s="257"/>
      <c r="M19" s="257"/>
      <c r="N19" s="257"/>
      <c r="O19" s="257"/>
    </row>
    <row r="20" spans="1:15" ht="21.75" customHeight="1">
      <c r="A20" s="256"/>
      <c r="B20" s="252"/>
      <c r="C20" s="30">
        <v>2552</v>
      </c>
      <c r="D20" s="30">
        <v>2553</v>
      </c>
      <c r="E20" s="30">
        <v>2554</v>
      </c>
      <c r="F20" s="126">
        <v>2562</v>
      </c>
      <c r="G20" s="126">
        <v>2563</v>
      </c>
      <c r="H20" s="126">
        <v>2564</v>
      </c>
      <c r="I20" s="126">
        <v>2565</v>
      </c>
      <c r="J20" s="126">
        <v>2566</v>
      </c>
      <c r="K20" s="126">
        <v>2567</v>
      </c>
      <c r="L20" s="126">
        <v>2568</v>
      </c>
      <c r="M20" s="126">
        <v>2569</v>
      </c>
      <c r="N20" s="126">
        <v>2570</v>
      </c>
      <c r="O20" s="126">
        <v>2571</v>
      </c>
    </row>
    <row r="21" spans="1:15" ht="21.75" customHeight="1">
      <c r="A21" s="31"/>
      <c r="B21" s="32" t="s">
        <v>106</v>
      </c>
      <c r="C21" s="33">
        <f>SUM(C22)</f>
        <v>0</v>
      </c>
      <c r="D21" s="33">
        <f>SUM(D22)</f>
        <v>0</v>
      </c>
      <c r="E21" s="33" t="s">
        <v>146</v>
      </c>
      <c r="F21" s="33"/>
      <c r="G21" s="33"/>
      <c r="H21" s="33"/>
      <c r="I21" s="33"/>
      <c r="J21" s="33"/>
      <c r="K21" s="30"/>
      <c r="L21" s="30"/>
      <c r="M21" s="30"/>
      <c r="N21" s="30"/>
      <c r="O21" s="30"/>
    </row>
    <row r="22" spans="1:15" ht="23.25">
      <c r="A22" s="36"/>
      <c r="B22" s="39" t="s">
        <v>107</v>
      </c>
      <c r="C22" s="37"/>
      <c r="D22" s="37"/>
      <c r="E22" s="37">
        <v>66</v>
      </c>
      <c r="F22" s="41"/>
      <c r="G22" s="41"/>
      <c r="H22" s="34"/>
      <c r="I22" s="37"/>
      <c r="J22" s="37"/>
      <c r="K22" s="37"/>
      <c r="L22" s="37"/>
      <c r="M22" s="37"/>
      <c r="N22" s="68"/>
      <c r="O22" s="68"/>
    </row>
    <row r="23" spans="1:15" ht="21.75" customHeight="1">
      <c r="A23" s="31"/>
      <c r="B23" s="39" t="s">
        <v>107</v>
      </c>
      <c r="C23" s="33" t="e">
        <f>SUM(#REF!)</f>
        <v>#REF!</v>
      </c>
      <c r="D23" s="33" t="e">
        <f>SUM(#REF!)</f>
        <v>#REF!</v>
      </c>
      <c r="E23" s="33" t="e">
        <f>SUM(#REF!)</f>
        <v>#REF!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1.75" customHeight="1">
      <c r="A24" s="253" t="s">
        <v>112</v>
      </c>
      <c r="B24" s="254"/>
      <c r="C24" s="42" t="e">
        <f>C21+C23+#REF!</f>
        <v>#REF!</v>
      </c>
      <c r="D24" s="42" t="e">
        <f>D21+D23+#REF!</f>
        <v>#REF!</v>
      </c>
      <c r="E24" s="42" t="e">
        <f>E21+E23+#REF!</f>
        <v>#VALUE!</v>
      </c>
      <c r="F24" s="42">
        <f>SUM(F22:F23)</f>
        <v>0</v>
      </c>
      <c r="G24" s="42">
        <f>SUM(G22:G23)</f>
        <v>0</v>
      </c>
      <c r="H24" s="42">
        <f>SUM(H22:H23)</f>
        <v>0</v>
      </c>
      <c r="I24" s="42">
        <f aca="true" t="shared" si="2" ref="I24:O24">SUM(I22:I23)</f>
        <v>0</v>
      </c>
      <c r="J24" s="42">
        <f t="shared" si="2"/>
        <v>0</v>
      </c>
      <c r="K24" s="42">
        <f t="shared" si="2"/>
        <v>0</v>
      </c>
      <c r="L24" s="42">
        <f t="shared" si="2"/>
        <v>0</v>
      </c>
      <c r="M24" s="42">
        <f t="shared" si="2"/>
        <v>0</v>
      </c>
      <c r="N24" s="42">
        <f t="shared" si="2"/>
        <v>0</v>
      </c>
      <c r="O24" s="42">
        <f t="shared" si="2"/>
        <v>0</v>
      </c>
    </row>
    <row r="25" spans="1:15" s="27" customFormat="1" ht="21">
      <c r="A25" s="261" t="s">
        <v>45</v>
      </c>
      <c r="B25" s="262"/>
      <c r="C25" s="118" t="e">
        <f>C24+C16+C9</f>
        <v>#REF!</v>
      </c>
      <c r="D25" s="118" t="e">
        <f>D24+D16+D9</f>
        <v>#REF!</v>
      </c>
      <c r="E25" s="118" t="e">
        <f>E24+E16+E9</f>
        <v>#VALUE!</v>
      </c>
      <c r="F25" s="118">
        <f>F24+F16+F9</f>
        <v>0</v>
      </c>
      <c r="G25" s="118">
        <f aca="true" t="shared" si="3" ref="G25:O25">G24+G16+G9</f>
        <v>0</v>
      </c>
      <c r="H25" s="118">
        <f t="shared" si="3"/>
        <v>0</v>
      </c>
      <c r="I25" s="118">
        <f t="shared" si="3"/>
        <v>0</v>
      </c>
      <c r="J25" s="118">
        <f t="shared" si="3"/>
        <v>0</v>
      </c>
      <c r="K25" s="118">
        <f t="shared" si="3"/>
        <v>0</v>
      </c>
      <c r="L25" s="118">
        <f t="shared" si="3"/>
        <v>0</v>
      </c>
      <c r="M25" s="118">
        <f t="shared" si="3"/>
        <v>0</v>
      </c>
      <c r="N25" s="118">
        <f t="shared" si="3"/>
        <v>0</v>
      </c>
      <c r="O25" s="118">
        <f t="shared" si="3"/>
        <v>0</v>
      </c>
    </row>
    <row r="27" spans="1:15" s="18" customFormat="1" ht="21">
      <c r="A27" s="14" t="s">
        <v>93</v>
      </c>
      <c r="B27" s="102" t="s">
        <v>137</v>
      </c>
      <c r="C27" s="12"/>
      <c r="D27" s="12"/>
      <c r="E27" s="13"/>
      <c r="F27" s="55"/>
      <c r="G27" s="13"/>
      <c r="H27" s="93"/>
      <c r="I27" s="13"/>
      <c r="J27" s="13"/>
      <c r="K27" s="13"/>
      <c r="L27" s="13"/>
      <c r="M27" s="13"/>
      <c r="N27" s="13"/>
      <c r="O27" s="13"/>
    </row>
    <row r="28" spans="1:13" s="18" customFormat="1" ht="21">
      <c r="A28" s="14"/>
      <c r="B28" s="102" t="s">
        <v>132</v>
      </c>
      <c r="C28" s="12"/>
      <c r="D28" s="12"/>
      <c r="E28" s="13"/>
      <c r="F28" s="13"/>
      <c r="G28" s="93"/>
      <c r="H28" s="13"/>
      <c r="I28" s="13"/>
      <c r="J28" s="13"/>
      <c r="K28" s="13"/>
      <c r="L28" s="13"/>
      <c r="M28" s="13"/>
    </row>
    <row r="29" spans="1:31" s="44" customFormat="1" ht="36">
      <c r="A29" s="24"/>
      <c r="B29" s="43"/>
      <c r="F29" s="45"/>
      <c r="G29" s="4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44" customFormat="1" ht="21.75" customHeight="1">
      <c r="A30" s="24"/>
      <c r="B30" s="24"/>
      <c r="F30" s="45"/>
      <c r="G30" s="4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8" ht="23.25">
      <c r="E38" s="44" t="s">
        <v>146</v>
      </c>
    </row>
    <row r="68" ht="23.25">
      <c r="E68" s="44" t="s">
        <v>146</v>
      </c>
    </row>
  </sheetData>
  <sheetProtection/>
  <mergeCells count="18">
    <mergeCell ref="A25:B25"/>
    <mergeCell ref="A9:B9"/>
    <mergeCell ref="A12:A13"/>
    <mergeCell ref="B12:B13"/>
    <mergeCell ref="A19:A20"/>
    <mergeCell ref="A2:N2"/>
    <mergeCell ref="C19:I19"/>
    <mergeCell ref="J19:O19"/>
    <mergeCell ref="A1:N1"/>
    <mergeCell ref="B19:B20"/>
    <mergeCell ref="A16:B16"/>
    <mergeCell ref="A24:B24"/>
    <mergeCell ref="A4:A5"/>
    <mergeCell ref="B4:B5"/>
    <mergeCell ref="J4:O4"/>
    <mergeCell ref="C4:I4"/>
    <mergeCell ref="C12:I12"/>
    <mergeCell ref="J12:O12"/>
  </mergeCells>
  <printOptions horizontalCentered="1"/>
  <pageMargins left="0.4330708661417323" right="0.4330708661417323" top="0.5118110236220472" bottom="0.5118110236220472" header="0.31496062992125984" footer="0.31496062992125984"/>
  <pageSetup fitToHeight="0" fitToWidth="1" horizontalDpi="600" verticalDpi="600" orientation="landscape" paperSize="9" scale="93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7"/>
  <sheetViews>
    <sheetView zoomScalePageLayoutView="0" workbookViewId="0" topLeftCell="A1">
      <selection activeCell="Q14" sqref="Q14"/>
    </sheetView>
  </sheetViews>
  <sheetFormatPr defaultColWidth="9.00390625" defaultRowHeight="15"/>
  <cols>
    <col min="1" max="1" width="4.00390625" style="16" bestFit="1" customWidth="1"/>
    <col min="2" max="2" width="9.00390625" style="16" hidden="1" customWidth="1"/>
    <col min="3" max="3" width="5.140625" style="49" bestFit="1" customWidth="1"/>
    <col min="4" max="4" width="27.421875" style="16" bestFit="1" customWidth="1"/>
    <col min="5" max="7" width="6.421875" style="16" customWidth="1"/>
    <col min="8" max="9" width="6.421875" style="56" customWidth="1"/>
    <col min="10" max="15" width="7.421875" style="16" customWidth="1"/>
    <col min="16" max="16384" width="9.00390625" style="16" customWidth="1"/>
  </cols>
  <sheetData>
    <row r="1" spans="1:27" ht="21">
      <c r="A1" s="197" t="s">
        <v>65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1">
      <c r="A2" s="198" t="s">
        <v>123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15" ht="21" customHeight="1">
      <c r="A3" s="271" t="s">
        <v>0</v>
      </c>
      <c r="B3" s="271" t="s">
        <v>1</v>
      </c>
      <c r="C3" s="272" t="s">
        <v>2</v>
      </c>
      <c r="D3" s="271" t="s">
        <v>3</v>
      </c>
      <c r="E3" s="268" t="s">
        <v>66</v>
      </c>
      <c r="F3" s="269"/>
      <c r="G3" s="269"/>
      <c r="H3" s="269"/>
      <c r="I3" s="270"/>
      <c r="J3" s="265" t="s">
        <v>113</v>
      </c>
      <c r="K3" s="266"/>
      <c r="L3" s="266"/>
      <c r="M3" s="266"/>
      <c r="N3" s="266"/>
      <c r="O3" s="267"/>
    </row>
    <row r="4" spans="1:15" ht="21">
      <c r="A4" s="271"/>
      <c r="B4" s="271"/>
      <c r="C4" s="273"/>
      <c r="D4" s="271"/>
      <c r="E4" s="53" t="s">
        <v>60</v>
      </c>
      <c r="F4" s="53" t="s">
        <v>59</v>
      </c>
      <c r="G4" s="53" t="s">
        <v>58</v>
      </c>
      <c r="H4" s="53" t="s">
        <v>57</v>
      </c>
      <c r="I4" s="53" t="s">
        <v>64</v>
      </c>
      <c r="J4" s="6">
        <v>2556</v>
      </c>
      <c r="K4" s="6">
        <v>2557</v>
      </c>
      <c r="L4" s="6">
        <v>2558</v>
      </c>
      <c r="M4" s="6">
        <v>2559</v>
      </c>
      <c r="N4" s="6">
        <v>2560</v>
      </c>
      <c r="O4" s="6">
        <v>2561</v>
      </c>
    </row>
    <row r="5" spans="1:15" ht="21">
      <c r="A5" s="1" t="s">
        <v>11</v>
      </c>
      <c r="B5" s="1" t="s">
        <v>12</v>
      </c>
      <c r="C5" s="1">
        <v>2206</v>
      </c>
      <c r="D5" s="2" t="s">
        <v>15</v>
      </c>
      <c r="E5" s="1"/>
      <c r="F5" s="1"/>
      <c r="G5" s="1">
        <v>16</v>
      </c>
      <c r="H5" s="57"/>
      <c r="I5" s="57"/>
      <c r="J5" s="17"/>
      <c r="K5" s="17"/>
      <c r="L5" s="17"/>
      <c r="M5" s="17"/>
      <c r="N5" s="17"/>
      <c r="O5" s="17"/>
    </row>
    <row r="6" spans="1:15" ht="21">
      <c r="A6" s="2"/>
      <c r="B6" s="2"/>
      <c r="C6" s="1">
        <v>2205</v>
      </c>
      <c r="D6" s="2" t="s">
        <v>14</v>
      </c>
      <c r="E6" s="1"/>
      <c r="F6" s="1"/>
      <c r="G6" s="1"/>
      <c r="H6" s="1">
        <v>19</v>
      </c>
      <c r="I6" s="1"/>
      <c r="J6" s="19"/>
      <c r="K6" s="19"/>
      <c r="L6" s="19"/>
      <c r="M6" s="19"/>
      <c r="N6" s="19"/>
      <c r="O6" s="19"/>
    </row>
    <row r="7" spans="1:15" ht="21">
      <c r="A7" s="2"/>
      <c r="B7" s="2"/>
      <c r="C7" s="1">
        <v>2301</v>
      </c>
      <c r="D7" s="2" t="s">
        <v>36</v>
      </c>
      <c r="E7" s="1"/>
      <c r="F7" s="1"/>
      <c r="G7" s="1"/>
      <c r="H7" s="1"/>
      <c r="I7" s="1"/>
      <c r="J7" s="19"/>
      <c r="K7" s="19"/>
      <c r="L7" s="19"/>
      <c r="M7" s="19"/>
      <c r="N7" s="19"/>
      <c r="O7" s="19"/>
    </row>
    <row r="8" spans="1:15" ht="18">
      <c r="A8" s="236" t="s">
        <v>37</v>
      </c>
      <c r="B8" s="236"/>
      <c r="C8" s="236"/>
      <c r="D8" s="236"/>
      <c r="E8" s="47">
        <f>SUM(E5:E7)</f>
        <v>0</v>
      </c>
      <c r="F8" s="47">
        <f aca="true" t="shared" si="0" ref="F8:O8">SUM(F5:F7)</f>
        <v>0</v>
      </c>
      <c r="G8" s="47">
        <f t="shared" si="0"/>
        <v>16</v>
      </c>
      <c r="H8" s="47">
        <f t="shared" si="0"/>
        <v>19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7">
        <f t="shared" si="0"/>
        <v>0</v>
      </c>
      <c r="O8" s="47">
        <f t="shared" si="0"/>
        <v>0</v>
      </c>
    </row>
    <row r="9" spans="1:15" ht="18">
      <c r="A9" s="1" t="s">
        <v>18</v>
      </c>
      <c r="B9" s="1" t="s">
        <v>12</v>
      </c>
      <c r="C9" s="1">
        <v>3219</v>
      </c>
      <c r="D9" s="2" t="s">
        <v>24</v>
      </c>
      <c r="E9" s="1"/>
      <c r="F9" s="1"/>
      <c r="G9" s="1">
        <v>11</v>
      </c>
      <c r="H9" s="1"/>
      <c r="I9" s="1"/>
      <c r="J9" s="50"/>
      <c r="K9" s="50"/>
      <c r="L9" s="50"/>
      <c r="M9" s="50"/>
      <c r="N9" s="50"/>
      <c r="O9" s="50"/>
    </row>
    <row r="10" spans="1:15" ht="18">
      <c r="A10" s="2"/>
      <c r="B10" s="1" t="s">
        <v>12</v>
      </c>
      <c r="C10" s="1">
        <v>3224</v>
      </c>
      <c r="D10" s="2" t="s">
        <v>25</v>
      </c>
      <c r="E10" s="1"/>
      <c r="F10" s="1"/>
      <c r="G10" s="1"/>
      <c r="H10" s="1"/>
      <c r="I10" s="1"/>
      <c r="J10" s="63"/>
      <c r="K10" s="50"/>
      <c r="L10" s="50"/>
      <c r="M10" s="50"/>
      <c r="N10" s="50"/>
      <c r="O10" s="50"/>
    </row>
    <row r="11" spans="1:15" ht="18">
      <c r="A11" s="1"/>
      <c r="B11" s="1" t="s">
        <v>34</v>
      </c>
      <c r="C11" s="1">
        <v>3305</v>
      </c>
      <c r="D11" s="2" t="s">
        <v>42</v>
      </c>
      <c r="E11" s="1">
        <v>23</v>
      </c>
      <c r="F11" s="1">
        <v>2</v>
      </c>
      <c r="G11" s="1"/>
      <c r="H11" s="1"/>
      <c r="I11" s="1"/>
      <c r="J11" s="50"/>
      <c r="K11" s="50"/>
      <c r="L11" s="50"/>
      <c r="M11" s="50"/>
      <c r="N11" s="50"/>
      <c r="O11" s="50"/>
    </row>
    <row r="12" spans="1:15" ht="18">
      <c r="A12" s="1"/>
      <c r="B12" s="1" t="s">
        <v>34</v>
      </c>
      <c r="C12" s="1">
        <v>3308</v>
      </c>
      <c r="D12" s="2" t="s">
        <v>51</v>
      </c>
      <c r="E12" s="1">
        <v>10</v>
      </c>
      <c r="F12" s="1"/>
      <c r="G12" s="1"/>
      <c r="H12" s="1"/>
      <c r="I12" s="1"/>
      <c r="J12" s="50"/>
      <c r="K12" s="50"/>
      <c r="L12" s="50"/>
      <c r="M12" s="50"/>
      <c r="N12" s="50"/>
      <c r="O12" s="50"/>
    </row>
    <row r="13" spans="1:15" ht="18">
      <c r="A13" s="2"/>
      <c r="B13" s="1" t="s">
        <v>38</v>
      </c>
      <c r="C13" s="1">
        <v>3316</v>
      </c>
      <c r="D13" s="2" t="s">
        <v>24</v>
      </c>
      <c r="E13" s="1">
        <v>11</v>
      </c>
      <c r="F13" s="1"/>
      <c r="G13" s="1"/>
      <c r="H13" s="1"/>
      <c r="I13" s="1"/>
      <c r="J13" s="50"/>
      <c r="K13" s="50"/>
      <c r="L13" s="50"/>
      <c r="M13" s="50"/>
      <c r="N13" s="50"/>
      <c r="O13" s="50"/>
    </row>
    <row r="14" spans="1:15" ht="18">
      <c r="A14" s="1"/>
      <c r="B14" s="1" t="s">
        <v>33</v>
      </c>
      <c r="C14" s="1">
        <v>3318</v>
      </c>
      <c r="D14" s="2" t="s">
        <v>40</v>
      </c>
      <c r="E14" s="1"/>
      <c r="F14" s="1"/>
      <c r="G14" s="1">
        <v>26</v>
      </c>
      <c r="H14" s="1"/>
      <c r="I14" s="1"/>
      <c r="J14" s="50"/>
      <c r="K14" s="50"/>
      <c r="L14" s="50"/>
      <c r="M14" s="50"/>
      <c r="N14" s="50"/>
      <c r="O14" s="50"/>
    </row>
    <row r="15" spans="1:15" ht="18">
      <c r="A15" s="1"/>
      <c r="B15" s="1" t="s">
        <v>33</v>
      </c>
      <c r="C15" s="1">
        <v>3319</v>
      </c>
      <c r="D15" s="2" t="s">
        <v>41</v>
      </c>
      <c r="E15" s="1"/>
      <c r="F15" s="1"/>
      <c r="G15" s="1">
        <v>37</v>
      </c>
      <c r="H15" s="1">
        <v>36</v>
      </c>
      <c r="I15" s="1"/>
      <c r="J15" s="50"/>
      <c r="K15" s="50"/>
      <c r="L15" s="50"/>
      <c r="M15" s="50"/>
      <c r="N15" s="50"/>
      <c r="O15" s="50"/>
    </row>
    <row r="16" spans="1:15" ht="18">
      <c r="A16" s="1"/>
      <c r="B16" s="1" t="s">
        <v>26</v>
      </c>
      <c r="C16" s="1">
        <v>3322</v>
      </c>
      <c r="D16" s="2" t="s">
        <v>39</v>
      </c>
      <c r="E16" s="1"/>
      <c r="F16" s="1"/>
      <c r="G16" s="1"/>
      <c r="H16" s="1">
        <v>21</v>
      </c>
      <c r="I16" s="1"/>
      <c r="J16" s="50"/>
      <c r="K16" s="50"/>
      <c r="L16" s="50"/>
      <c r="M16" s="50"/>
      <c r="N16" s="50"/>
      <c r="O16" s="50"/>
    </row>
    <row r="17" spans="1:15" ht="18">
      <c r="A17" s="1"/>
      <c r="B17" s="1"/>
      <c r="C17" s="1"/>
      <c r="D17" s="2"/>
      <c r="E17" s="1"/>
      <c r="F17" s="1"/>
      <c r="G17" s="1"/>
      <c r="H17" s="1"/>
      <c r="I17" s="1"/>
      <c r="J17" s="50"/>
      <c r="K17" s="50"/>
      <c r="L17" s="50"/>
      <c r="M17" s="50"/>
      <c r="N17" s="50"/>
      <c r="O17" s="50"/>
    </row>
    <row r="18" spans="1:15" ht="18">
      <c r="A18" s="1"/>
      <c r="B18" s="1"/>
      <c r="C18" s="1"/>
      <c r="D18" s="2"/>
      <c r="E18" s="1"/>
      <c r="F18" s="1"/>
      <c r="G18" s="1"/>
      <c r="H18" s="1"/>
      <c r="I18" s="1"/>
      <c r="J18" s="50"/>
      <c r="K18" s="50"/>
      <c r="L18" s="50"/>
      <c r="M18" s="50"/>
      <c r="N18" s="50"/>
      <c r="O18" s="50"/>
    </row>
    <row r="19" spans="1:15" ht="18">
      <c r="A19" s="236" t="s">
        <v>61</v>
      </c>
      <c r="B19" s="236"/>
      <c r="C19" s="236"/>
      <c r="D19" s="236"/>
      <c r="E19" s="47">
        <f>SUM(E9:E16)</f>
        <v>44</v>
      </c>
      <c r="F19" s="47">
        <f>SUM(F9:F16)</f>
        <v>2</v>
      </c>
      <c r="G19" s="47">
        <f>SUM(G9:G16)</f>
        <v>74</v>
      </c>
      <c r="H19" s="47">
        <f>SUM(H9:H16)</f>
        <v>57</v>
      </c>
      <c r="I19" s="47">
        <f aca="true" t="shared" si="1" ref="I19:O19">SUM(I9:I16)</f>
        <v>0</v>
      </c>
      <c r="J19" s="47">
        <f t="shared" si="1"/>
        <v>0</v>
      </c>
      <c r="K19" s="47">
        <f t="shared" si="1"/>
        <v>0</v>
      </c>
      <c r="L19" s="47">
        <f t="shared" si="1"/>
        <v>0</v>
      </c>
      <c r="M19" s="47">
        <f t="shared" si="1"/>
        <v>0</v>
      </c>
      <c r="N19" s="47">
        <f t="shared" si="1"/>
        <v>0</v>
      </c>
      <c r="O19" s="47">
        <f t="shared" si="1"/>
        <v>0</v>
      </c>
    </row>
    <row r="20" spans="1:15" ht="18">
      <c r="A20" s="1" t="s">
        <v>119</v>
      </c>
      <c r="B20" s="1" t="s">
        <v>12</v>
      </c>
      <c r="C20" s="1">
        <v>4230</v>
      </c>
      <c r="D20" s="2" t="s">
        <v>29</v>
      </c>
      <c r="E20" s="1">
        <v>16</v>
      </c>
      <c r="F20" s="1"/>
      <c r="G20" s="1">
        <v>34</v>
      </c>
      <c r="H20" s="1">
        <v>29</v>
      </c>
      <c r="I20" s="1"/>
      <c r="J20" s="50"/>
      <c r="K20" s="50"/>
      <c r="L20" s="50"/>
      <c r="M20" s="50"/>
      <c r="N20" s="50"/>
      <c r="O20" s="50"/>
    </row>
    <row r="21" spans="1:15" ht="18">
      <c r="A21" s="1"/>
      <c r="B21" s="1" t="s">
        <v>34</v>
      </c>
      <c r="C21" s="1">
        <v>4332</v>
      </c>
      <c r="D21" s="2" t="s">
        <v>28</v>
      </c>
      <c r="E21" s="1"/>
      <c r="F21" s="1"/>
      <c r="G21" s="1">
        <v>20</v>
      </c>
      <c r="H21" s="1">
        <v>14</v>
      </c>
      <c r="I21" s="1"/>
      <c r="J21" s="50"/>
      <c r="K21" s="50"/>
      <c r="L21" s="50"/>
      <c r="M21" s="50"/>
      <c r="N21" s="50"/>
      <c r="O21" s="50"/>
    </row>
    <row r="22" spans="1:15" ht="18">
      <c r="A22" s="1"/>
      <c r="B22" s="1" t="s">
        <v>26</v>
      </c>
      <c r="C22" s="1">
        <v>4335</v>
      </c>
      <c r="D22" s="2" t="s">
        <v>120</v>
      </c>
      <c r="E22" s="1"/>
      <c r="F22" s="1"/>
      <c r="G22" s="1">
        <v>38</v>
      </c>
      <c r="H22" s="1">
        <v>71</v>
      </c>
      <c r="I22" s="1"/>
      <c r="J22" s="50"/>
      <c r="K22" s="50"/>
      <c r="L22" s="50"/>
      <c r="M22" s="50"/>
      <c r="N22" s="50"/>
      <c r="O22" s="50"/>
    </row>
    <row r="23" spans="1:15" ht="18">
      <c r="A23" s="1"/>
      <c r="B23" s="1" t="s">
        <v>12</v>
      </c>
      <c r="C23" s="1">
        <v>4232</v>
      </c>
      <c r="D23" s="2" t="s">
        <v>30</v>
      </c>
      <c r="E23" s="1"/>
      <c r="F23" s="1"/>
      <c r="G23" s="3"/>
      <c r="H23" s="1"/>
      <c r="I23" s="1"/>
      <c r="J23" s="50"/>
      <c r="K23" s="50"/>
      <c r="L23" s="50"/>
      <c r="M23" s="50"/>
      <c r="N23" s="50"/>
      <c r="O23" s="50"/>
    </row>
    <row r="24" spans="1:15" ht="18">
      <c r="A24" s="1"/>
      <c r="B24" s="1" t="s">
        <v>12</v>
      </c>
      <c r="C24" s="1">
        <v>4234</v>
      </c>
      <c r="D24" s="2" t="s">
        <v>54</v>
      </c>
      <c r="E24" s="1"/>
      <c r="F24" s="1"/>
      <c r="G24" s="3"/>
      <c r="H24" s="1"/>
      <c r="I24" s="1"/>
      <c r="J24" s="50"/>
      <c r="K24" s="50"/>
      <c r="L24" s="50"/>
      <c r="M24" s="50"/>
      <c r="N24" s="50"/>
      <c r="O24" s="50"/>
    </row>
    <row r="25" spans="1:15" ht="18">
      <c r="A25" s="1"/>
      <c r="B25" s="1" t="s">
        <v>26</v>
      </c>
      <c r="C25" s="1">
        <v>4336</v>
      </c>
      <c r="D25" s="2" t="s">
        <v>43</v>
      </c>
      <c r="E25" s="1"/>
      <c r="F25" s="1"/>
      <c r="G25" s="1">
        <v>12</v>
      </c>
      <c r="H25" s="1">
        <v>12</v>
      </c>
      <c r="I25" s="1"/>
      <c r="J25" s="50"/>
      <c r="K25" s="50"/>
      <c r="L25" s="50"/>
      <c r="M25" s="50"/>
      <c r="N25" s="50"/>
      <c r="O25" s="50"/>
    </row>
    <row r="26" spans="1:15" ht="18">
      <c r="A26" s="1"/>
      <c r="B26" s="1" t="s">
        <v>26</v>
      </c>
      <c r="C26" s="1">
        <v>4338</v>
      </c>
      <c r="D26" s="2" t="s">
        <v>31</v>
      </c>
      <c r="E26" s="1"/>
      <c r="F26" s="1"/>
      <c r="G26" s="1">
        <v>22</v>
      </c>
      <c r="H26" s="1">
        <v>18</v>
      </c>
      <c r="I26" s="1"/>
      <c r="J26" s="50"/>
      <c r="K26" s="50"/>
      <c r="L26" s="50"/>
      <c r="M26" s="50"/>
      <c r="N26" s="50"/>
      <c r="O26" s="50"/>
    </row>
    <row r="27" spans="1:15" ht="18">
      <c r="A27" s="1"/>
      <c r="B27" s="1" t="s">
        <v>34</v>
      </c>
      <c r="C27" s="1">
        <v>4301</v>
      </c>
      <c r="D27" s="2" t="s">
        <v>121</v>
      </c>
      <c r="E27" s="1">
        <v>22</v>
      </c>
      <c r="F27" s="1">
        <v>13</v>
      </c>
      <c r="G27" s="1"/>
      <c r="H27" s="1"/>
      <c r="I27" s="1"/>
      <c r="J27" s="50"/>
      <c r="K27" s="50"/>
      <c r="L27" s="50"/>
      <c r="M27" s="50"/>
      <c r="N27" s="50"/>
      <c r="O27" s="50"/>
    </row>
    <row r="28" spans="1:15" ht="18">
      <c r="A28" s="1"/>
      <c r="B28" s="1" t="s">
        <v>34</v>
      </c>
      <c r="C28" s="1">
        <v>4305</v>
      </c>
      <c r="D28" s="2" t="s">
        <v>52</v>
      </c>
      <c r="E28" s="1">
        <v>3</v>
      </c>
      <c r="F28" s="1"/>
      <c r="G28" s="1"/>
      <c r="H28" s="1"/>
      <c r="I28" s="1"/>
      <c r="J28" s="50"/>
      <c r="K28" s="50"/>
      <c r="L28" s="50"/>
      <c r="M28" s="50"/>
      <c r="N28" s="50"/>
      <c r="O28" s="50"/>
    </row>
    <row r="29" spans="1:15" ht="18">
      <c r="A29" s="1"/>
      <c r="B29" s="1" t="s">
        <v>34</v>
      </c>
      <c r="C29" s="1">
        <v>4308</v>
      </c>
      <c r="D29" s="2" t="s">
        <v>53</v>
      </c>
      <c r="E29" s="1">
        <v>1</v>
      </c>
      <c r="F29" s="1"/>
      <c r="G29" s="1"/>
      <c r="H29" s="1"/>
      <c r="I29" s="1"/>
      <c r="J29" s="50"/>
      <c r="K29" s="50"/>
      <c r="L29" s="50"/>
      <c r="M29" s="50"/>
      <c r="N29" s="50"/>
      <c r="O29" s="50"/>
    </row>
    <row r="30" spans="1:15" ht="18">
      <c r="A30" s="1"/>
      <c r="B30" s="1" t="s">
        <v>122</v>
      </c>
      <c r="C30" s="1"/>
      <c r="D30" s="2" t="s">
        <v>55</v>
      </c>
      <c r="E30" s="1"/>
      <c r="F30" s="1"/>
      <c r="G30" s="1"/>
      <c r="H30" s="1"/>
      <c r="I30" s="1"/>
      <c r="J30" s="50"/>
      <c r="K30" s="50"/>
      <c r="L30" s="50"/>
      <c r="M30" s="50"/>
      <c r="N30" s="50"/>
      <c r="O30" s="50"/>
    </row>
    <row r="31" spans="1:15" ht="18">
      <c r="A31" s="1"/>
      <c r="B31" s="1" t="s">
        <v>12</v>
      </c>
      <c r="C31" s="1"/>
      <c r="D31" s="2" t="s">
        <v>56</v>
      </c>
      <c r="E31" s="1"/>
      <c r="F31" s="1"/>
      <c r="G31" s="1"/>
      <c r="H31" s="1"/>
      <c r="I31" s="1"/>
      <c r="J31" s="50"/>
      <c r="K31" s="50"/>
      <c r="L31" s="50"/>
      <c r="M31" s="50"/>
      <c r="N31" s="50"/>
      <c r="O31" s="50"/>
    </row>
    <row r="32" spans="1:15" ht="18">
      <c r="A32" s="1"/>
      <c r="B32" s="1"/>
      <c r="C32" s="21" t="s">
        <v>26</v>
      </c>
      <c r="D32" s="22" t="s">
        <v>32</v>
      </c>
      <c r="E32" s="1"/>
      <c r="F32" s="1"/>
      <c r="G32" s="1"/>
      <c r="H32" s="1"/>
      <c r="I32" s="1"/>
      <c r="J32" s="50"/>
      <c r="K32" s="50"/>
      <c r="L32" s="50"/>
      <c r="M32" s="50"/>
      <c r="N32" s="50"/>
      <c r="O32" s="50"/>
    </row>
    <row r="33" spans="1:15" ht="18">
      <c r="A33" s="1"/>
      <c r="B33" s="1"/>
      <c r="C33" s="21" t="s">
        <v>12</v>
      </c>
      <c r="D33" s="22" t="s">
        <v>32</v>
      </c>
      <c r="E33" s="1"/>
      <c r="F33" s="1"/>
      <c r="G33" s="1"/>
      <c r="H33" s="1"/>
      <c r="I33" s="1"/>
      <c r="J33" s="50"/>
      <c r="K33" s="50"/>
      <c r="L33" s="50"/>
      <c r="M33" s="50"/>
      <c r="N33" s="50"/>
      <c r="O33" s="50"/>
    </row>
    <row r="34" spans="1:15" ht="18">
      <c r="A34" s="236" t="s">
        <v>44</v>
      </c>
      <c r="B34" s="236"/>
      <c r="C34" s="236"/>
      <c r="D34" s="236"/>
      <c r="E34" s="47">
        <f>SUM(E20:E31)</f>
        <v>42</v>
      </c>
      <c r="F34" s="47">
        <f>SUM(F20:F31)</f>
        <v>13</v>
      </c>
      <c r="G34" s="47">
        <f>SUM(G20:G31)</f>
        <v>126</v>
      </c>
      <c r="H34" s="47">
        <f>SUM(H20:H31)</f>
        <v>144</v>
      </c>
      <c r="I34" s="47">
        <f aca="true" t="shared" si="2" ref="I34:O34">SUM(I20:I31)</f>
        <v>0</v>
      </c>
      <c r="J34" s="47">
        <f t="shared" si="2"/>
        <v>0</v>
      </c>
      <c r="K34" s="47">
        <f t="shared" si="2"/>
        <v>0</v>
      </c>
      <c r="L34" s="47">
        <f t="shared" si="2"/>
        <v>0</v>
      </c>
      <c r="M34" s="47">
        <f t="shared" si="2"/>
        <v>0</v>
      </c>
      <c r="N34" s="47">
        <f t="shared" si="2"/>
        <v>0</v>
      </c>
      <c r="O34" s="47">
        <f t="shared" si="2"/>
        <v>0</v>
      </c>
    </row>
    <row r="35" spans="1:15" ht="18">
      <c r="A35" s="264" t="s">
        <v>45</v>
      </c>
      <c r="B35" s="264"/>
      <c r="C35" s="264"/>
      <c r="D35" s="264"/>
      <c r="E35" s="58">
        <f>SUM(E34,E19,E8)</f>
        <v>86</v>
      </c>
      <c r="F35" s="58">
        <f>SUM(F34,F19,F8)</f>
        <v>15</v>
      </c>
      <c r="G35" s="58">
        <f>SUM(G34,G19,G8)</f>
        <v>216</v>
      </c>
      <c r="H35" s="58">
        <f>SUM(H34,H19,H8)</f>
        <v>220</v>
      </c>
      <c r="I35" s="58">
        <f aca="true" t="shared" si="3" ref="I35:O35">SUM(I34,I19,I8)</f>
        <v>0</v>
      </c>
      <c r="J35" s="58">
        <f t="shared" si="3"/>
        <v>0</v>
      </c>
      <c r="K35" s="58">
        <f t="shared" si="3"/>
        <v>0</v>
      </c>
      <c r="L35" s="58">
        <f t="shared" si="3"/>
        <v>0</v>
      </c>
      <c r="M35" s="58">
        <f t="shared" si="3"/>
        <v>0</v>
      </c>
      <c r="N35" s="58">
        <f t="shared" si="3"/>
        <v>0</v>
      </c>
      <c r="O35" s="58">
        <f t="shared" si="3"/>
        <v>0</v>
      </c>
    </row>
    <row r="37" spans="1:14" s="18" customFormat="1" ht="21">
      <c r="A37" s="18" t="s">
        <v>94</v>
      </c>
      <c r="B37" s="12"/>
      <c r="C37" s="12"/>
      <c r="D37" s="12"/>
      <c r="E37" s="12"/>
      <c r="F37" s="12"/>
      <c r="G37" s="13"/>
      <c r="H37" s="55"/>
      <c r="I37" s="13"/>
      <c r="J37" s="13"/>
      <c r="K37" s="13"/>
      <c r="L37" s="13"/>
      <c r="M37" s="13"/>
      <c r="N37" s="13"/>
    </row>
  </sheetData>
  <sheetProtection/>
  <mergeCells count="12">
    <mergeCell ref="D3:D4"/>
    <mergeCell ref="A8:D8"/>
    <mergeCell ref="A1:O1"/>
    <mergeCell ref="A2:O2"/>
    <mergeCell ref="A19:D19"/>
    <mergeCell ref="A34:D34"/>
    <mergeCell ref="A35:D35"/>
    <mergeCell ref="J3:O3"/>
    <mergeCell ref="E3:I3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ฉัuงงว่าฉัuเป็uใคs ก้ouxิu ต้uไม้ หsืollฟu</cp:lastModifiedBy>
  <cp:lastPrinted>2024-02-27T06:18:05Z</cp:lastPrinted>
  <dcterms:created xsi:type="dcterms:W3CDTF">2011-12-23T08:12:08Z</dcterms:created>
  <dcterms:modified xsi:type="dcterms:W3CDTF">2024-03-29T02:01:07Z</dcterms:modified>
  <cp:category/>
  <cp:version/>
  <cp:contentType/>
  <cp:contentStatus/>
</cp:coreProperties>
</file>